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55" windowHeight="11790" firstSheet="7" activeTab="8"/>
  </bookViews>
  <sheets>
    <sheet name="目录" sheetId="10" r:id="rId1"/>
    <sheet name="部门预算收支总表" sheetId="4" r:id="rId2"/>
    <sheet name="部门预算收入总表" sheetId="3" r:id="rId3"/>
    <sheet name="部门预算支出总表" sheetId="5" r:id="rId4"/>
    <sheet name="部门预算财政拨款收支总表" sheetId="2" r:id="rId5"/>
    <sheet name="部门预算一般公共预算财政拨款支出表" sheetId="8" r:id="rId6"/>
    <sheet name="部门预算一般公共预算财政拨款基本支出表" sheetId="7" r:id="rId7"/>
    <sheet name="部门预算政府基金预算财政拨款支出表" sheetId="9" r:id="rId8"/>
    <sheet name="部门预算国有资本经营预算财政拨款支出表" sheetId="6" r:id="rId9"/>
    <sheet name="部门预算财政拨款“三公”经费支出表" sheetId="1" r:id="rId10"/>
  </sheets>
  <calcPr calcId="144525"/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6" i="6"/>
  <c r="D11" i="9"/>
  <c r="A11" i="9"/>
  <c r="D10" i="9"/>
  <c r="A10" i="9"/>
  <c r="D9" i="9"/>
  <c r="A9" i="9"/>
  <c r="F8" i="9"/>
  <c r="E8" i="9"/>
  <c r="D8" i="9"/>
  <c r="A8" i="9"/>
  <c r="F7" i="9"/>
  <c r="E7" i="9"/>
  <c r="D7" i="9"/>
  <c r="A7" i="9"/>
  <c r="F6" i="9"/>
  <c r="E6" i="9"/>
  <c r="D6" i="9"/>
  <c r="A6" i="9"/>
  <c r="D34" i="7"/>
  <c r="A34" i="7"/>
  <c r="D33" i="7"/>
  <c r="A33" i="7"/>
  <c r="F32" i="7"/>
  <c r="E32" i="7"/>
  <c r="D32" i="7"/>
  <c r="A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D21" i="7"/>
  <c r="A21" i="7"/>
  <c r="D20" i="7"/>
  <c r="A20" i="7"/>
  <c r="D19" i="7"/>
  <c r="A19" i="7"/>
  <c r="F18" i="7"/>
  <c r="E18" i="7"/>
  <c r="D18" i="7"/>
  <c r="A18" i="7"/>
  <c r="D17" i="7"/>
  <c r="A17" i="7"/>
  <c r="D16" i="7"/>
  <c r="A16" i="7"/>
  <c r="D15" i="7"/>
  <c r="A15" i="7"/>
  <c r="E14" i="7"/>
  <c r="D14" i="7"/>
  <c r="A14" i="7"/>
  <c r="D13" i="7"/>
  <c r="A13" i="7"/>
  <c r="E12" i="7"/>
  <c r="D12" i="7"/>
  <c r="A12" i="7"/>
  <c r="D11" i="7"/>
  <c r="A11" i="7"/>
  <c r="D10" i="7"/>
  <c r="A10" i="7"/>
  <c r="D9" i="7"/>
  <c r="A9" i="7"/>
  <c r="D8" i="7"/>
  <c r="A8" i="7"/>
  <c r="F7" i="7"/>
  <c r="E7" i="7"/>
  <c r="D7" i="7"/>
  <c r="A7" i="7"/>
  <c r="F6" i="7"/>
  <c r="E6" i="7"/>
  <c r="D6" i="7"/>
  <c r="A6" i="7"/>
  <c r="D36" i="8"/>
  <c r="A36" i="8"/>
  <c r="E35" i="8"/>
  <c r="D35" i="8"/>
  <c r="A35" i="8"/>
  <c r="E34" i="8"/>
  <c r="D34" i="8"/>
  <c r="A34" i="8"/>
  <c r="D33" i="8"/>
  <c r="A33" i="8"/>
  <c r="F32" i="8"/>
  <c r="E32" i="8"/>
  <c r="D32" i="8"/>
  <c r="A32" i="8"/>
  <c r="F31" i="8"/>
  <c r="E31" i="8"/>
  <c r="D31" i="8"/>
  <c r="A31" i="8"/>
  <c r="D30" i="8"/>
  <c r="A30" i="8"/>
  <c r="F29" i="8"/>
  <c r="E29" i="8"/>
  <c r="D29" i="8"/>
  <c r="A29" i="8"/>
  <c r="D28" i="8"/>
  <c r="A28" i="8"/>
  <c r="D27" i="8"/>
  <c r="A27" i="8"/>
  <c r="F26" i="8"/>
  <c r="E26" i="8"/>
  <c r="D26" i="8"/>
  <c r="A26" i="8"/>
  <c r="D25" i="8"/>
  <c r="A25" i="8"/>
  <c r="D24" i="8"/>
  <c r="A24" i="8"/>
  <c r="F23" i="8"/>
  <c r="E23" i="8"/>
  <c r="D23" i="8"/>
  <c r="A23" i="8"/>
  <c r="F22" i="8"/>
  <c r="E22" i="8"/>
  <c r="D22" i="8"/>
  <c r="A22" i="8"/>
  <c r="D21" i="8"/>
  <c r="A21" i="8"/>
  <c r="F20" i="8"/>
  <c r="E20" i="8"/>
  <c r="D20" i="8"/>
  <c r="A20" i="8"/>
  <c r="D19" i="8"/>
  <c r="A19" i="8"/>
  <c r="D18" i="8"/>
  <c r="A18" i="8"/>
  <c r="F17" i="8"/>
  <c r="E17" i="8"/>
  <c r="D17" i="8"/>
  <c r="A17" i="8"/>
  <c r="D16" i="8"/>
  <c r="A16" i="8"/>
  <c r="F15" i="8"/>
  <c r="E15" i="8"/>
  <c r="D15" i="8"/>
  <c r="A15" i="8"/>
  <c r="F14" i="8"/>
  <c r="E14" i="8"/>
  <c r="D14" i="8"/>
  <c r="A14" i="8"/>
  <c r="D13" i="8"/>
  <c r="A13" i="8"/>
  <c r="F12" i="8"/>
  <c r="E12" i="8"/>
  <c r="D12" i="8"/>
  <c r="A12" i="8"/>
  <c r="D11" i="8"/>
  <c r="A11" i="8"/>
  <c r="D10" i="8"/>
  <c r="A10" i="8"/>
  <c r="D9" i="8"/>
  <c r="A9" i="8"/>
  <c r="F8" i="8"/>
  <c r="E8" i="8"/>
  <c r="D8" i="8"/>
  <c r="A8" i="8"/>
  <c r="F7" i="8"/>
  <c r="E7" i="8"/>
  <c r="D7" i="8"/>
  <c r="A7" i="8"/>
  <c r="F6" i="8"/>
  <c r="E6" i="8"/>
  <c r="D6" i="8"/>
  <c r="A6" i="8"/>
  <c r="G37" i="2"/>
  <c r="F37" i="2"/>
  <c r="E37" i="2"/>
  <c r="C37" i="2"/>
  <c r="A37" i="2"/>
  <c r="E36" i="2"/>
  <c r="A36" i="2"/>
  <c r="G35" i="2"/>
  <c r="F35" i="2"/>
  <c r="E35" i="2"/>
  <c r="C35" i="2"/>
  <c r="A35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27" i="2"/>
  <c r="A27" i="2"/>
  <c r="E26" i="2"/>
  <c r="A26" i="2"/>
  <c r="E25" i="2"/>
  <c r="A25" i="2"/>
  <c r="E24" i="2"/>
  <c r="A24" i="2"/>
  <c r="E23" i="2"/>
  <c r="A23" i="2"/>
  <c r="E22" i="2"/>
  <c r="A22" i="2"/>
  <c r="E21" i="2"/>
  <c r="A21" i="2"/>
  <c r="E20" i="2"/>
  <c r="A20" i="2"/>
  <c r="E19" i="2"/>
  <c r="A19" i="2"/>
  <c r="E18" i="2"/>
  <c r="A18" i="2"/>
  <c r="E17" i="2"/>
  <c r="A17" i="2"/>
  <c r="E16" i="2"/>
  <c r="A16" i="2"/>
  <c r="E15" i="2"/>
  <c r="A15" i="2"/>
  <c r="E14" i="2"/>
  <c r="A14" i="2"/>
  <c r="E13" i="2"/>
  <c r="A13" i="2"/>
  <c r="E12" i="2"/>
  <c r="A12" i="2"/>
  <c r="E11" i="2"/>
  <c r="A11" i="2"/>
  <c r="E10" i="2"/>
  <c r="A10" i="2"/>
  <c r="E9" i="2"/>
  <c r="A9" i="2"/>
  <c r="E8" i="2"/>
  <c r="A8" i="2"/>
  <c r="E7" i="2"/>
  <c r="A7" i="2"/>
  <c r="E6" i="2"/>
  <c r="A6" i="2"/>
  <c r="D40" i="5"/>
  <c r="A40" i="5"/>
  <c r="E39" i="5"/>
  <c r="D39" i="5"/>
  <c r="A39" i="5"/>
  <c r="E38" i="5"/>
  <c r="D38" i="5"/>
  <c r="A38" i="5"/>
  <c r="F37" i="5"/>
  <c r="D37" i="5"/>
  <c r="A37" i="5"/>
  <c r="F36" i="5"/>
  <c r="E36" i="5"/>
  <c r="D36" i="5"/>
  <c r="A36" i="5"/>
  <c r="F35" i="5"/>
  <c r="E35" i="5"/>
  <c r="D35" i="5"/>
  <c r="A35" i="5"/>
  <c r="D34" i="5"/>
  <c r="A34" i="5"/>
  <c r="D33" i="5"/>
  <c r="A33" i="5"/>
  <c r="D32" i="5"/>
  <c r="A32" i="5"/>
  <c r="F31" i="5"/>
  <c r="E31" i="5"/>
  <c r="D31" i="5"/>
  <c r="A31" i="5"/>
  <c r="D30" i="5"/>
  <c r="A30" i="5"/>
  <c r="I29" i="5"/>
  <c r="H29" i="5"/>
  <c r="G29" i="5"/>
  <c r="F29" i="5"/>
  <c r="E29" i="5"/>
  <c r="D29" i="5"/>
  <c r="A29" i="5"/>
  <c r="D28" i="5"/>
  <c r="A28" i="5"/>
  <c r="D27" i="5"/>
  <c r="A27" i="5"/>
  <c r="F26" i="5"/>
  <c r="E26" i="5"/>
  <c r="D26" i="5"/>
  <c r="A26" i="5"/>
  <c r="D25" i="5"/>
  <c r="A25" i="5"/>
  <c r="D24" i="5"/>
  <c r="A24" i="5"/>
  <c r="E23" i="5"/>
  <c r="D23" i="5"/>
  <c r="A23" i="5"/>
  <c r="E22" i="5"/>
  <c r="D22" i="5"/>
  <c r="A22" i="5"/>
  <c r="D21" i="5"/>
  <c r="A21" i="5"/>
  <c r="F20" i="5"/>
  <c r="D20" i="5"/>
  <c r="A20" i="5"/>
  <c r="D19" i="5"/>
  <c r="A19" i="5"/>
  <c r="E18" i="5"/>
  <c r="D18" i="5"/>
  <c r="A18" i="5"/>
  <c r="E17" i="5"/>
  <c r="D17" i="5"/>
  <c r="A17" i="5"/>
  <c r="F16" i="5"/>
  <c r="D16" i="5"/>
  <c r="A16" i="5"/>
  <c r="F15" i="5"/>
  <c r="D15" i="5"/>
  <c r="A15" i="5"/>
  <c r="F14" i="5"/>
  <c r="E14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F7" i="5"/>
  <c r="E7" i="5"/>
  <c r="D7" i="5"/>
  <c r="A7" i="5"/>
  <c r="F6" i="5"/>
  <c r="E6" i="5"/>
  <c r="D6" i="5"/>
  <c r="A6" i="5"/>
  <c r="D40" i="3"/>
  <c r="A40" i="3"/>
  <c r="E39" i="3"/>
  <c r="D39" i="3"/>
  <c r="A39" i="3"/>
  <c r="E38" i="3"/>
  <c r="D38" i="3"/>
  <c r="A38" i="3"/>
  <c r="E37" i="3"/>
  <c r="D37" i="3"/>
  <c r="A37" i="3"/>
  <c r="E36" i="3"/>
  <c r="D36" i="3"/>
  <c r="A36" i="3"/>
  <c r="E35" i="3"/>
  <c r="D35" i="3"/>
  <c r="A35" i="3"/>
  <c r="D34" i="3"/>
  <c r="A34" i="3"/>
  <c r="D33" i="3"/>
  <c r="A33" i="3"/>
  <c r="E32" i="3"/>
  <c r="D32" i="3"/>
  <c r="A32" i="3"/>
  <c r="E31" i="3"/>
  <c r="D31" i="3"/>
  <c r="A31" i="3"/>
  <c r="D30" i="3"/>
  <c r="A30" i="3"/>
  <c r="E29" i="3"/>
  <c r="D29" i="3"/>
  <c r="A29" i="3"/>
  <c r="D28" i="3"/>
  <c r="A28" i="3"/>
  <c r="D27" i="3"/>
  <c r="A27" i="3"/>
  <c r="E26" i="3"/>
  <c r="D26" i="3"/>
  <c r="A26" i="3"/>
  <c r="D25" i="3"/>
  <c r="A25" i="3"/>
  <c r="D24" i="3"/>
  <c r="A24" i="3"/>
  <c r="E23" i="3"/>
  <c r="D23" i="3"/>
  <c r="A23" i="3"/>
  <c r="E22" i="3"/>
  <c r="D22" i="3"/>
  <c r="A22" i="3"/>
  <c r="D21" i="3"/>
  <c r="A21" i="3"/>
  <c r="E20" i="3"/>
  <c r="D20" i="3"/>
  <c r="A20" i="3"/>
  <c r="E19" i="3"/>
  <c r="D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D13" i="3"/>
  <c r="A13" i="3"/>
  <c r="E12" i="3"/>
  <c r="D12" i="3"/>
  <c r="A12" i="3"/>
  <c r="D11" i="3"/>
  <c r="A11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A6" i="3"/>
  <c r="E38" i="4"/>
  <c r="C38" i="4"/>
  <c r="A38" i="4"/>
  <c r="A37" i="4"/>
  <c r="A36" i="4"/>
  <c r="E35" i="4"/>
  <c r="C35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</calcChain>
</file>

<file path=xl/sharedStrings.xml><?xml version="1.0" encoding="utf-8"?>
<sst xmlns="http://schemas.openxmlformats.org/spreadsheetml/2006/main" count="671" uniqueCount="239">
  <si>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</si>
  <si>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</si>
  <si>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</si>
  <si>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</si>
  <si>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</si>
  <si>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</si>
  <si>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</si>
  <si>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</si>
  <si>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</si>
  <si>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</si>
  <si>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部门编码及名称：[109]街道办事处</t>
  </si>
  <si>
    <t>预算年度：2021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</si>
  <si>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</si>
  <si>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</si>
  <si>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</si>
  <si>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</si>
  <si>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</si>
  <si>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</si>
  <si>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</si>
  <si>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</si>
  <si>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</si>
  <si>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</si>
  <si>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</si>
  <si>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</si>
  <si>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</si>
  <si>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</si>
  <si>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</si>
  <si>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</si>
  <si>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</si>
  <si>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</si>
  <si>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</si>
  <si>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</si>
  <si>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</si>
  <si>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</si>
  <si>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</si>
  <si>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</si>
  <si>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</si>
  <si>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</si>
  <si>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</si>
  <si>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</si>
  <si>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</si>
  <si>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</si>
  <si>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</si>
  <si>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</si>
  <si>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</si>
  <si>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</si>
  <si>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</si>
  <si>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</si>
  <si>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</si>
  <si>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</si>
  <si>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</si>
  <si>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</si>
  <si>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</si>
  <si>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</si>
  <si>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</si>
  <si>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</si>
  <si>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</si>
  <si>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</si>
  <si>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</si>
  <si>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</si>
  <si>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</si>
  <si>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</si>
  <si>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</si>
  <si>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</si>
  <si>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</si>
  <si>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</si>
  <si>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</si>
  <si>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</si>
  <si>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</si>
  <si>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</si>
  <si>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</si>
  <si>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</si>
  <si>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</si>
  <si>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</si>
  <si>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</si>
  <si>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</si>
  <si>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</si>
  <si>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</si>
  <si>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</si>
  <si>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</si>
  <si>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</si>
  <si>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</si>
  <si>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</si>
  <si>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</si>
  <si>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</si>
  <si>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</si>
  <si>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</si>
  <si>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</si>
  <si>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</si>
  <si>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</si>
  <si>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</si>
  <si>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</si>
  <si>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</si>
  <si>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</si>
  <si>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2010308</t>
  </si>
  <si>
    <t>信访事务</t>
  </si>
  <si>
    <t>20132</t>
  </si>
  <si>
    <t>组织事务</t>
  </si>
  <si>
    <t>2013299</t>
  </si>
  <si>
    <t>其他组织事务支出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</si>
  <si>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</si>
  <si>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</si>
  <si>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</si>
  <si>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</si>
  <si>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</si>
  <si>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</si>
  <si>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</si>
  <si>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</si>
  <si>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2080505</t>
  </si>
  <si>
    <t>机关事业单位基本养老保险缴费支出★</t>
  </si>
  <si>
    <t>2080506</t>
  </si>
  <si>
    <t>机关事业单位职业年金缴费支出★</t>
  </si>
  <si>
    <t>20810</t>
  </si>
  <si>
    <t>社会福利</t>
  </si>
  <si>
    <t>2081099</t>
  </si>
  <si>
    <t>其他社会福利支出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</si>
  <si>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</si>
  <si>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</si>
  <si>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</si>
  <si>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</si>
  <si>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</si>
  <si>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</si>
  <si>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</si>
  <si>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</si>
  <si>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</si>
  <si>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</si>
  <si>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</si>
  <si>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</si>
  <si>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</si>
  <si>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</si>
  <si>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</si>
  <si>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</si>
  <si>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</si>
  <si>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21208</t>
  </si>
  <si>
    <t>国有土地使用权出让收入安排的支出</t>
  </si>
  <si>
    <t>2120801</t>
  </si>
  <si>
    <t>征地和拆迁补偿支出</t>
  </si>
  <si>
    <t>2120805</t>
  </si>
  <si>
    <t>补助被征地农民支出</t>
  </si>
  <si>
    <t>2120899</t>
  </si>
  <si>
    <t>其他国有土地使用权出让收入安排的支出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</si>
  <si>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</si>
  <si>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</si>
  <si>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</si>
  <si>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</si>
  <si>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</si>
  <si>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</si>
  <si>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</si>
  <si>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</si>
  <si>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</si>
  <si>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</si>
  <si>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</si>
  <si>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</si>
  <si>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</si>
  <si>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</si>
  <si>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</si>
  <si>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</si>
  <si>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</si>
  <si>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</si>
  <si>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</si>
  <si>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</si>
  <si>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</si>
  <si>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</si>
  <si>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</si>
  <si>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</si>
  <si>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</si>
  <si>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</si>
  <si>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</si>
  <si>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</si>
  <si>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</si>
  <si>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</si>
  <si>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</si>
  <si>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</si>
  <si>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</si>
  <si>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</si>
  <si>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</si>
  <si>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</si>
  <si>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</si>
  <si>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</si>
  <si>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</si>
  <si>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</si>
  <si>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</si>
  <si>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</si>
  <si>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</si>
  <si>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</si>
  <si>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</si>
  <si>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</si>
  <si>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</si>
  <si>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</si>
  <si>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</si>
  <si>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</si>
  <si>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</si>
  <si>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</si>
  <si>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</si>
  <si>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</si>
  <si>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</si>
  <si>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</si>
  <si>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</si>
  <si>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</si>
  <si>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</si>
  <si>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</si>
  <si>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</si>
  <si>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</si>
  <si>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</si>
  <si>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</si>
  <si>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</si>
  <si>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</si>
  <si>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</si>
  <si>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</si>
  <si>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</si>
  <si>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</si>
  <si>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</si>
  <si>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</si>
  <si>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</si>
  <si>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</si>
  <si>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</si>
  <si>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</si>
  <si>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</si>
  <si>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</si>
  <si>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</si>
  <si>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</si>
  <si>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30309</t>
  </si>
  <si>
    <t>奖励金</t>
  </si>
  <si>
    <t>30399</t>
  </si>
  <si>
    <t>其他对个人和家庭的补助</t>
  </si>
  <si>
    <t>部门预算政府基金预算财政拨款支出表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</si>
  <si>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</si>
  <si>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</si>
  <si>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</si>
  <si>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</si>
  <si>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</si>
  <si>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</si>
  <si>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</si>
  <si>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</si>
  <si>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</si>
  <si>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</si>
  <si>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</si>
  <si>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</si>
  <si>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备注：此表无数据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</si>
</sst>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6"/>
  <sheetViews>
    <sheetView workbookViewId="0">
      <selection activeCell="D9" sqref="D9"/>
    </sheetView>
  </sheetViews>
  <sheetFormatPr defaultColWidth="9" defaultRowHeight="14.25" x14ac:dyDescent="0.15"/>
  <cols>
    <col min="1" max="1" width="9" style="25"/>
    <col min="2" max="2" width="47" style="25" customWidth="1"/>
    <col min="3" max="16384" width="9" style="25"/>
  </cols>
  <sheetData>
    <row r="1" spans="1:2" s="23" customFormat="1" ht="25.5" x14ac:dyDescent="0.15">
      <c r="A1" s="28" t="s">
        <v>0</v>
      </c>
      <c r="B1" s="28"/>
    </row>
    <row r="2" spans="1:2" s="23" customFormat="1" ht="25.5" x14ac:dyDescent="0.15">
      <c r="A2" s="26"/>
      <c r="B2" s="26"/>
    </row>
    <row r="3" spans="1:2" s="23" customFormat="1" ht="48" customHeight="1" x14ac:dyDescent="0.15">
      <c r="A3" s="27">
        <v>1</v>
      </c>
      <c r="B3" s="25" t="s">
        <v>1</v>
      </c>
    </row>
    <row r="4" spans="1:2" s="23" customFormat="1" ht="48" customHeight="1" x14ac:dyDescent="0.15">
      <c r="A4" s="27">
        <v>2</v>
      </c>
      <c r="B4" s="25" t="s">
        <v>2</v>
      </c>
    </row>
    <row r="5" spans="1:2" s="23" customFormat="1" ht="48" customHeight="1" x14ac:dyDescent="0.15">
      <c r="A5" s="27">
        <v>3</v>
      </c>
      <c r="B5" s="25" t="s">
        <v>3</v>
      </c>
    </row>
    <row r="6" spans="1:2" s="23" customFormat="1" ht="48" customHeight="1" x14ac:dyDescent="0.15">
      <c r="A6" s="27">
        <v>4</v>
      </c>
      <c r="B6" s="25" t="s">
        <v>4</v>
      </c>
    </row>
    <row r="7" spans="1:2" s="23" customFormat="1" ht="48" customHeight="1" x14ac:dyDescent="0.15">
      <c r="A7" s="27">
        <v>5</v>
      </c>
      <c r="B7" s="25" t="s">
        <v>5</v>
      </c>
    </row>
    <row r="8" spans="1:2" s="23" customFormat="1" ht="48" customHeight="1" x14ac:dyDescent="0.15">
      <c r="A8" s="27">
        <v>6</v>
      </c>
      <c r="B8" s="25" t="s">
        <v>6</v>
      </c>
    </row>
    <row r="9" spans="1:2" s="23" customFormat="1" ht="48" customHeight="1" x14ac:dyDescent="0.15">
      <c r="A9" s="27">
        <v>7</v>
      </c>
      <c r="B9" s="25" t="s">
        <v>7</v>
      </c>
    </row>
    <row r="10" spans="1:2" s="23" customFormat="1" ht="48" customHeight="1" x14ac:dyDescent="0.15">
      <c r="A10" s="27">
        <v>8</v>
      </c>
      <c r="B10" s="25" t="s">
        <v>8</v>
      </c>
    </row>
    <row r="11" spans="1:2" s="23" customFormat="1" ht="48" customHeight="1" x14ac:dyDescent="0.15">
      <c r="A11" s="27">
        <v>9</v>
      </c>
      <c r="B11" s="25" t="s">
        <v>9</v>
      </c>
    </row>
    <row r="12" spans="1:2" s="24" customFormat="1" ht="13.5" x14ac:dyDescent="0.15"/>
    <row r="13" spans="1:2" s="24" customFormat="1" ht="13.5" x14ac:dyDescent="0.15"/>
    <row r="14" spans="1:2" s="24" customFormat="1" ht="13.5" x14ac:dyDescent="0.15"/>
    <row r="15" spans="1:2" s="24" customFormat="1" ht="13.5" x14ac:dyDescent="0.15"/>
    <row r="16" spans="1:2" s="24" customFormat="1" ht="13.5" x14ac:dyDescent="0.15"/>
    <row r="17" s="24" customFormat="1" ht="13.5" x14ac:dyDescent="0.15"/>
    <row r="18" s="24" customFormat="1" ht="13.5" x14ac:dyDescent="0.15"/>
    <row r="19" s="24" customFormat="1" ht="13.5" x14ac:dyDescent="0.15"/>
    <row r="20" s="24" customFormat="1" ht="13.5" x14ac:dyDescent="0.15"/>
    <row r="21" s="24" customFormat="1" ht="13.5" x14ac:dyDescent="0.15"/>
    <row r="22" s="24" customFormat="1" ht="13.5" x14ac:dyDescent="0.15"/>
    <row r="23" s="24" customFormat="1" ht="13.5" x14ac:dyDescent="0.15"/>
    <row r="24" s="24" customFormat="1" ht="13.5" x14ac:dyDescent="0.15"/>
    <row r="25" s="24" customFormat="1" ht="13.5" x14ac:dyDescent="0.15"/>
    <row r="26" s="24" customFormat="1" ht="13.5" x14ac:dyDescent="0.15"/>
    <row r="27" s="24" customFormat="1" ht="13.5" x14ac:dyDescent="0.15"/>
    <row r="28" s="24" customFormat="1" ht="13.5" x14ac:dyDescent="0.15"/>
    <row r="29" s="24" customFormat="1" ht="13.5" x14ac:dyDescent="0.15"/>
    <row r="30" s="24" customFormat="1" ht="13.5" x14ac:dyDescent="0.15"/>
    <row r="31" s="24" customFormat="1" ht="13.5" x14ac:dyDescent="0.15"/>
    <row r="32" s="24" customFormat="1" ht="13.5" x14ac:dyDescent="0.15"/>
    <row r="33" s="24" customFormat="1" ht="13.5" x14ac:dyDescent="0.15"/>
    <row r="34" s="24" customFormat="1" ht="13.5" x14ac:dyDescent="0.15"/>
    <row r="35" s="24" customFormat="1" ht="13.5" x14ac:dyDescent="0.15"/>
    <row r="36" s="24" customFormat="1" ht="13.5" x14ac:dyDescent="0.15"/>
    <row r="37" s="24" customFormat="1" ht="13.5" x14ac:dyDescent="0.15"/>
    <row r="38" s="24" customFormat="1" ht="13.5" x14ac:dyDescent="0.15"/>
    <row r="39" s="24" customFormat="1" ht="13.5" x14ac:dyDescent="0.15"/>
    <row r="40" s="24" customFormat="1" ht="13.5" x14ac:dyDescent="0.15"/>
    <row r="41" s="24" customFormat="1" ht="13.5" x14ac:dyDescent="0.15"/>
    <row r="42" s="24" customFormat="1" ht="13.5" x14ac:dyDescent="0.15"/>
    <row r="43" s="24" customFormat="1" ht="13.5" x14ac:dyDescent="0.15"/>
    <row r="44" s="24" customFormat="1" ht="13.5" x14ac:dyDescent="0.15"/>
    <row r="45" s="24" customFormat="1" ht="13.5" x14ac:dyDescent="0.15"/>
    <row r="46" s="24" customFormat="1" ht="13.5" x14ac:dyDescent="0.15"/>
    <row r="47" s="24" customFormat="1" ht="13.5" x14ac:dyDescent="0.15"/>
    <row r="48" s="24" customFormat="1" ht="13.5" x14ac:dyDescent="0.15"/>
    <row r="49" s="24" customFormat="1" ht="13.5" x14ac:dyDescent="0.15"/>
    <row r="50" s="24" customFormat="1" ht="13.5" x14ac:dyDescent="0.15"/>
    <row r="51" s="24" customFormat="1" ht="13.5" x14ac:dyDescent="0.15"/>
    <row r="52" s="24" customFormat="1" ht="13.5" x14ac:dyDescent="0.15"/>
    <row r="53" s="24" customFormat="1" ht="13.5" x14ac:dyDescent="0.15"/>
    <row r="54" s="24" customFormat="1" ht="13.5" x14ac:dyDescent="0.15"/>
    <row r="55" s="24" customFormat="1" ht="13.5" x14ac:dyDescent="0.15"/>
    <row r="56" s="24" customFormat="1" ht="13.5" x14ac:dyDescent="0.15"/>
    <row r="57" s="24" customFormat="1" ht="13.5" x14ac:dyDescent="0.15"/>
    <row r="58" s="24" customFormat="1" ht="13.5" x14ac:dyDescent="0.15"/>
    <row r="59" s="24" customFormat="1" ht="13.5" x14ac:dyDescent="0.15"/>
    <row r="60" s="24" customFormat="1" ht="13.5" x14ac:dyDescent="0.15"/>
    <row r="61" s="24" customFormat="1" ht="13.5" x14ac:dyDescent="0.15"/>
    <row r="62" s="24" customFormat="1" ht="13.5" x14ac:dyDescent="0.15"/>
    <row r="63" s="24" customFormat="1" ht="13.5" x14ac:dyDescent="0.15"/>
    <row r="64" s="24" customFormat="1" ht="13.5" x14ac:dyDescent="0.15"/>
    <row r="65" s="24" customFormat="1" ht="13.5" x14ac:dyDescent="0.15"/>
    <row r="66" s="24" customFormat="1" ht="13.5" x14ac:dyDescent="0.15"/>
    <row r="67" s="24" customFormat="1" ht="13.5" x14ac:dyDescent="0.15"/>
    <row r="68" s="24" customFormat="1" ht="13.5" x14ac:dyDescent="0.15"/>
    <row r="69" s="24" customFormat="1" ht="13.5" x14ac:dyDescent="0.15"/>
    <row r="70" s="24" customFormat="1" ht="13.5" x14ac:dyDescent="0.15"/>
    <row r="71" s="24" customFormat="1" ht="13.5" x14ac:dyDescent="0.15"/>
    <row r="72" s="24" customFormat="1" ht="13.5" x14ac:dyDescent="0.15"/>
    <row r="73" s="24" customFormat="1" ht="13.5" x14ac:dyDescent="0.15"/>
    <row r="74" s="24" customFormat="1" ht="13.5" x14ac:dyDescent="0.15"/>
    <row r="75" s="24" customFormat="1" ht="13.5" x14ac:dyDescent="0.15"/>
    <row r="76" s="24" customFormat="1" ht="13.5" x14ac:dyDescent="0.15"/>
    <row r="77" s="24" customFormat="1" ht="13.5" x14ac:dyDescent="0.15"/>
    <row r="78" s="24" customFormat="1" ht="13.5" x14ac:dyDescent="0.15"/>
    <row r="79" s="24" customFormat="1" ht="13.5" x14ac:dyDescent="0.15"/>
    <row r="80" s="24" customFormat="1" ht="13.5" x14ac:dyDescent="0.15"/>
    <row r="81" s="24" customFormat="1" ht="13.5" x14ac:dyDescent="0.15"/>
    <row r="82" s="24" customFormat="1" ht="13.5" x14ac:dyDescent="0.15"/>
    <row r="83" s="24" customFormat="1" ht="13.5" x14ac:dyDescent="0.15"/>
    <row r="84" s="24" customFormat="1" ht="13.5" x14ac:dyDescent="0.15"/>
    <row r="85" s="24" customFormat="1" ht="13.5" x14ac:dyDescent="0.15"/>
    <row r="86" s="24" customFormat="1" ht="13.5" x14ac:dyDescent="0.15"/>
    <row r="87" s="24" customFormat="1" ht="13.5" x14ac:dyDescent="0.15"/>
    <row r="88" s="24" customFormat="1" ht="13.5" x14ac:dyDescent="0.15"/>
    <row r="89" s="24" customFormat="1" ht="13.5" x14ac:dyDescent="0.15"/>
    <row r="90" s="24" customFormat="1" ht="13.5" x14ac:dyDescent="0.15"/>
    <row r="91" s="24" customFormat="1" ht="13.5" x14ac:dyDescent="0.15"/>
    <row r="92" s="24" customFormat="1" ht="13.5" x14ac:dyDescent="0.15"/>
    <row r="93" s="24" customFormat="1" ht="13.5" x14ac:dyDescent="0.15"/>
    <row r="94" s="24" customFormat="1" ht="13.5" x14ac:dyDescent="0.15"/>
    <row r="95" s="24" customFormat="1" ht="13.5" x14ac:dyDescent="0.15"/>
    <row r="96" s="24" customFormat="1" ht="13.5" x14ac:dyDescent="0.15"/>
    <row r="97" s="24" customFormat="1" ht="13.5" x14ac:dyDescent="0.15"/>
    <row r="98" s="24" customFormat="1" ht="13.5" x14ac:dyDescent="0.15"/>
    <row r="99" s="24" customFormat="1" ht="13.5" x14ac:dyDescent="0.15"/>
    <row r="100" s="24" customFormat="1" ht="13.5" x14ac:dyDescent="0.15"/>
    <row r="101" s="24" customFormat="1" ht="13.5" x14ac:dyDescent="0.15"/>
    <row r="102" s="24" customFormat="1" ht="13.5" x14ac:dyDescent="0.15"/>
    <row r="103" s="24" customFormat="1" ht="13.5" x14ac:dyDescent="0.15"/>
    <row r="104" s="24" customFormat="1" ht="13.5" x14ac:dyDescent="0.15"/>
    <row r="105" s="24" customFormat="1" ht="13.5" x14ac:dyDescent="0.15"/>
    <row r="106" s="24" customFormat="1" ht="13.5" x14ac:dyDescent="0.15"/>
    <row r="107" s="24" customFormat="1" ht="13.5" x14ac:dyDescent="0.15"/>
    <row r="108" s="24" customFormat="1" ht="13.5" x14ac:dyDescent="0.15"/>
    <row r="109" s="24" customFormat="1" ht="13.5" x14ac:dyDescent="0.15"/>
    <row r="110" s="24" customFormat="1" ht="13.5" x14ac:dyDescent="0.15"/>
    <row r="111" s="24" customFormat="1" ht="13.5" x14ac:dyDescent="0.15"/>
    <row r="112" s="24" customFormat="1" ht="13.5" x14ac:dyDescent="0.15"/>
    <row r="113" s="24" customFormat="1" ht="13.5" x14ac:dyDescent="0.15"/>
    <row r="114" s="24" customFormat="1" ht="13.5" x14ac:dyDescent="0.15"/>
    <row r="115" s="24" customFormat="1" ht="13.5" x14ac:dyDescent="0.15"/>
    <row r="116" s="24" customFormat="1" ht="13.5" x14ac:dyDescent="0.15"/>
    <row r="117" s="24" customFormat="1" ht="13.5" x14ac:dyDescent="0.15"/>
    <row r="118" s="24" customFormat="1" ht="13.5" x14ac:dyDescent="0.15"/>
    <row r="119" s="24" customFormat="1" ht="13.5" x14ac:dyDescent="0.15"/>
    <row r="120" s="24" customFormat="1" ht="13.5" x14ac:dyDescent="0.15"/>
    <row r="121" s="24" customFormat="1" ht="13.5" x14ac:dyDescent="0.15"/>
    <row r="122" s="24" customFormat="1" ht="13.5" x14ac:dyDescent="0.15"/>
    <row r="123" s="24" customFormat="1" ht="13.5" x14ac:dyDescent="0.15"/>
    <row r="124" s="24" customFormat="1" ht="13.5" x14ac:dyDescent="0.15"/>
    <row r="125" s="24" customFormat="1" ht="13.5" x14ac:dyDescent="0.15"/>
    <row r="126" s="24" customFormat="1" ht="13.5" x14ac:dyDescent="0.15"/>
    <row r="127" s="24" customFormat="1" ht="13.5" x14ac:dyDescent="0.15"/>
    <row r="128" s="24" customFormat="1" ht="13.5" x14ac:dyDescent="0.15"/>
    <row r="129" s="24" customFormat="1" ht="13.5" x14ac:dyDescent="0.15"/>
    <row r="130" s="24" customFormat="1" ht="13.5" x14ac:dyDescent="0.15"/>
    <row r="131" s="24" customFormat="1" ht="13.5" x14ac:dyDescent="0.15"/>
    <row r="132" s="24" customFormat="1" ht="13.5" x14ac:dyDescent="0.15"/>
    <row r="133" s="24" customFormat="1" ht="13.5" x14ac:dyDescent="0.15"/>
    <row r="134" s="24" customFormat="1" ht="13.5" x14ac:dyDescent="0.15"/>
    <row r="135" s="24" customFormat="1" ht="13.5" x14ac:dyDescent="0.15"/>
    <row r="136" s="24" customFormat="1" ht="13.5" x14ac:dyDescent="0.15"/>
    <row r="137" s="24" customFormat="1" ht="13.5" x14ac:dyDescent="0.15"/>
    <row r="138" s="24" customFormat="1" ht="13.5" x14ac:dyDescent="0.15"/>
    <row r="139" s="24" customFormat="1" ht="13.5" x14ac:dyDescent="0.15"/>
    <row r="140" s="24" customFormat="1" ht="13.5" x14ac:dyDescent="0.15"/>
    <row r="141" s="24" customFormat="1" ht="13.5" x14ac:dyDescent="0.15"/>
    <row r="142" s="24" customFormat="1" ht="13.5" x14ac:dyDescent="0.15"/>
    <row r="143" s="24" customFormat="1" ht="13.5" x14ac:dyDescent="0.15"/>
    <row r="144" s="24" customFormat="1" ht="13.5" x14ac:dyDescent="0.15"/>
    <row r="145" s="24" customFormat="1" ht="13.5" x14ac:dyDescent="0.15"/>
    <row r="146" s="24" customFormat="1" ht="13.5" x14ac:dyDescent="0.15"/>
    <row r="147" s="24" customFormat="1" ht="13.5" x14ac:dyDescent="0.15"/>
    <row r="148" s="24" customFormat="1" ht="13.5" x14ac:dyDescent="0.15"/>
    <row r="149" s="24" customFormat="1" ht="13.5" x14ac:dyDescent="0.15"/>
    <row r="150" s="24" customFormat="1" ht="13.5" x14ac:dyDescent="0.15"/>
    <row r="151" s="24" customFormat="1" ht="13.5" x14ac:dyDescent="0.15"/>
    <row r="152" s="24" customFormat="1" ht="13.5" x14ac:dyDescent="0.15"/>
    <row r="153" s="24" customFormat="1" ht="13.5" x14ac:dyDescent="0.15"/>
    <row r="154" s="24" customFormat="1" ht="13.5" x14ac:dyDescent="0.15"/>
    <row r="155" s="24" customFormat="1" ht="13.5" x14ac:dyDescent="0.15"/>
    <row r="156" s="24" customFormat="1" ht="13.5" x14ac:dyDescent="0.15"/>
    <row r="157" s="24" customFormat="1" ht="13.5" x14ac:dyDescent="0.15"/>
    <row r="158" s="24" customFormat="1" ht="13.5" x14ac:dyDescent="0.15"/>
    <row r="159" s="24" customFormat="1" ht="13.5" x14ac:dyDescent="0.15"/>
    <row r="160" s="24" customFormat="1" ht="13.5" x14ac:dyDescent="0.15"/>
    <row r="161" s="24" customFormat="1" ht="13.5" x14ac:dyDescent="0.15"/>
    <row r="162" s="24" customFormat="1" ht="13.5" x14ac:dyDescent="0.15"/>
    <row r="163" s="24" customFormat="1" ht="13.5" x14ac:dyDescent="0.15"/>
    <row r="164" s="24" customFormat="1" ht="13.5" x14ac:dyDescent="0.15"/>
    <row r="165" s="24" customFormat="1" ht="13.5" x14ac:dyDescent="0.15"/>
    <row r="166" s="24" customFormat="1" ht="13.5" x14ac:dyDescent="0.15"/>
    <row r="167" s="24" customFormat="1" ht="13.5" x14ac:dyDescent="0.15"/>
    <row r="168" s="24" customFormat="1" ht="13.5" x14ac:dyDescent="0.15"/>
    <row r="169" s="24" customFormat="1" ht="13.5" x14ac:dyDescent="0.15"/>
    <row r="170" s="24" customFormat="1" ht="13.5" x14ac:dyDescent="0.15"/>
    <row r="171" s="24" customFormat="1" ht="13.5" x14ac:dyDescent="0.15"/>
    <row r="172" s="24" customFormat="1" ht="13.5" x14ac:dyDescent="0.15"/>
    <row r="173" s="24" customFormat="1" ht="13.5" x14ac:dyDescent="0.15"/>
    <row r="174" s="24" customFormat="1" ht="13.5" x14ac:dyDescent="0.15"/>
    <row r="175" s="24" customFormat="1" ht="13.5" x14ac:dyDescent="0.15"/>
    <row r="176" s="24" customFormat="1" ht="13.5" x14ac:dyDescent="0.15"/>
    <row r="177" s="24" customFormat="1" ht="13.5" x14ac:dyDescent="0.15"/>
    <row r="178" s="24" customFormat="1" ht="13.5" x14ac:dyDescent="0.15"/>
    <row r="179" s="24" customFormat="1" ht="13.5" x14ac:dyDescent="0.15"/>
    <row r="180" s="24" customFormat="1" ht="13.5" x14ac:dyDescent="0.15"/>
    <row r="181" s="24" customFormat="1" ht="13.5" x14ac:dyDescent="0.15"/>
    <row r="182" s="24" customFormat="1" ht="13.5" x14ac:dyDescent="0.15"/>
    <row r="183" s="24" customFormat="1" ht="13.5" x14ac:dyDescent="0.15"/>
    <row r="184" s="24" customFormat="1" ht="13.5" x14ac:dyDescent="0.15"/>
    <row r="185" s="24" customFormat="1" ht="13.5" x14ac:dyDescent="0.15"/>
    <row r="186" s="24" customFormat="1" ht="13.5" x14ac:dyDescent="0.15"/>
    <row r="187" s="24" customFormat="1" ht="13.5" x14ac:dyDescent="0.15"/>
    <row r="188" s="24" customFormat="1" ht="13.5" x14ac:dyDescent="0.15"/>
    <row r="189" s="24" customFormat="1" ht="13.5" x14ac:dyDescent="0.15"/>
    <row r="190" s="24" customFormat="1" ht="13.5" x14ac:dyDescent="0.15"/>
    <row r="191" s="24" customFormat="1" ht="13.5" x14ac:dyDescent="0.15"/>
    <row r="192" s="24" customFormat="1" ht="13.5" x14ac:dyDescent="0.15"/>
    <row r="193" s="24" customFormat="1" ht="13.5" x14ac:dyDescent="0.15"/>
    <row r="194" s="24" customFormat="1" ht="13.5" x14ac:dyDescent="0.15"/>
    <row r="195" s="24" customFormat="1" ht="13.5" x14ac:dyDescent="0.15"/>
    <row r="196" s="24" customFormat="1" ht="13.5" x14ac:dyDescent="0.15"/>
    <row r="197" s="24" customFormat="1" ht="13.5" x14ac:dyDescent="0.15"/>
    <row r="198" s="24" customFormat="1" ht="13.5" x14ac:dyDescent="0.15"/>
    <row r="199" s="24" customFormat="1" ht="13.5" x14ac:dyDescent="0.15"/>
    <row r="200" s="24" customFormat="1" ht="13.5" x14ac:dyDescent="0.15"/>
    <row r="201" s="24" customFormat="1" ht="13.5" x14ac:dyDescent="0.15"/>
    <row r="202" s="24" customFormat="1" ht="13.5" x14ac:dyDescent="0.15"/>
    <row r="203" s="24" customFormat="1" ht="13.5" x14ac:dyDescent="0.15"/>
    <row r="204" s="24" customFormat="1" ht="13.5" x14ac:dyDescent="0.15"/>
    <row r="205" s="24" customFormat="1" ht="13.5" x14ac:dyDescent="0.15"/>
    <row r="206" s="24" customFormat="1" ht="13.5" x14ac:dyDescent="0.15"/>
    <row r="207" s="24" customFormat="1" ht="13.5" x14ac:dyDescent="0.15"/>
    <row r="208" s="24" customFormat="1" ht="13.5" x14ac:dyDescent="0.15"/>
    <row r="209" s="24" customFormat="1" ht="13.5" x14ac:dyDescent="0.15"/>
    <row r="210" s="24" customFormat="1" ht="13.5" x14ac:dyDescent="0.15"/>
    <row r="211" s="24" customFormat="1" ht="13.5" x14ac:dyDescent="0.15"/>
    <row r="212" s="24" customFormat="1" ht="13.5" x14ac:dyDescent="0.15"/>
    <row r="213" s="24" customFormat="1" ht="13.5" x14ac:dyDescent="0.15"/>
    <row r="214" s="24" customFormat="1" ht="13.5" x14ac:dyDescent="0.15"/>
    <row r="215" s="24" customFormat="1" ht="13.5" x14ac:dyDescent="0.15"/>
    <row r="216" s="24" customFormat="1" ht="13.5" x14ac:dyDescent="0.15"/>
    <row r="217" s="24" customFormat="1" ht="13.5" x14ac:dyDescent="0.15"/>
    <row r="218" s="24" customFormat="1" ht="13.5" x14ac:dyDescent="0.15"/>
    <row r="219" s="24" customFormat="1" ht="13.5" x14ac:dyDescent="0.15"/>
    <row r="220" s="24" customFormat="1" ht="13.5" x14ac:dyDescent="0.15"/>
    <row r="221" s="24" customFormat="1" ht="13.5" x14ac:dyDescent="0.15"/>
    <row r="222" s="24" customFormat="1" ht="13.5" x14ac:dyDescent="0.15"/>
    <row r="223" s="24" customFormat="1" ht="13.5" x14ac:dyDescent="0.15"/>
    <row r="224" s="24" customFormat="1" ht="13.5" x14ac:dyDescent="0.15"/>
    <row r="225" s="24" customFormat="1" ht="13.5" x14ac:dyDescent="0.15"/>
    <row r="226" s="24" customFormat="1" ht="13.5" x14ac:dyDescent="0.15"/>
    <row r="227" s="24" customFormat="1" ht="13.5" x14ac:dyDescent="0.15"/>
    <row r="228" s="24" customFormat="1" ht="13.5" x14ac:dyDescent="0.15"/>
    <row r="229" s="24" customFormat="1" ht="13.5" x14ac:dyDescent="0.15"/>
    <row r="230" s="24" customFormat="1" ht="13.5" x14ac:dyDescent="0.15"/>
    <row r="231" s="24" customFormat="1" ht="13.5" x14ac:dyDescent="0.15"/>
    <row r="232" s="24" customFormat="1" ht="13.5" x14ac:dyDescent="0.15"/>
    <row r="233" s="24" customFormat="1" ht="13.5" x14ac:dyDescent="0.15"/>
    <row r="234" s="24" customFormat="1" ht="13.5" x14ac:dyDescent="0.15"/>
    <row r="235" s="24" customFormat="1" ht="13.5" x14ac:dyDescent="0.15"/>
    <row r="236" s="24" customFormat="1" ht="13.5" x14ac:dyDescent="0.15"/>
    <row r="237" s="24" customFormat="1" ht="13.5" x14ac:dyDescent="0.15"/>
    <row r="238" s="24" customFormat="1" ht="13.5" x14ac:dyDescent="0.15"/>
    <row r="239" s="24" customFormat="1" ht="13.5" x14ac:dyDescent="0.15"/>
    <row r="240" s="24" customFormat="1" ht="13.5" x14ac:dyDescent="0.15"/>
    <row r="241" s="24" customFormat="1" ht="13.5" x14ac:dyDescent="0.15"/>
    <row r="242" s="24" customFormat="1" ht="13.5" x14ac:dyDescent="0.15"/>
    <row r="243" s="24" customFormat="1" ht="13.5" x14ac:dyDescent="0.15"/>
    <row r="244" s="24" customFormat="1" ht="13.5" x14ac:dyDescent="0.15"/>
    <row r="245" s="24" customFormat="1" ht="13.5" x14ac:dyDescent="0.15"/>
    <row r="246" s="24" customFormat="1" ht="13.5" x14ac:dyDescent="0.15"/>
    <row r="247" s="24" customFormat="1" ht="13.5" x14ac:dyDescent="0.15"/>
    <row r="248" s="24" customFormat="1" ht="13.5" x14ac:dyDescent="0.15"/>
    <row r="249" s="24" customFormat="1" ht="13.5" x14ac:dyDescent="0.15"/>
    <row r="250" s="24" customFormat="1" ht="13.5" x14ac:dyDescent="0.15"/>
    <row r="251" s="24" customFormat="1" ht="13.5" x14ac:dyDescent="0.15"/>
    <row r="252" s="24" customFormat="1" ht="13.5" x14ac:dyDescent="0.15"/>
    <row r="253" s="24" customFormat="1" ht="13.5" x14ac:dyDescent="0.15"/>
    <row r="254" s="24" customFormat="1" ht="13.5" x14ac:dyDescent="0.15"/>
    <row r="255" s="24" customFormat="1" ht="13.5" x14ac:dyDescent="0.15"/>
    <row r="256" s="24" customFormat="1" ht="13.5" x14ac:dyDescent="0.15"/>
  </sheetData>
  <mergeCells count="1">
    <mergeCell ref="A1:B1"/>
  </mergeCells>
  <phoneticPr fontId="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8" sqref="D18"/>
    </sheetView>
  </sheetViews>
  <sheetFormatPr defaultColWidth="7" defaultRowHeight="15" customHeight="1" x14ac:dyDescent="0.15"/>
  <cols>
    <col min="1" max="1" width="6.25" style="2" customWidth="1"/>
    <col min="2" max="2" width="32.5" style="3" customWidth="1"/>
    <col min="3" max="7" width="20" style="4" customWidth="1"/>
    <col min="8" max="256" width="7.5" style="5" customWidth="1"/>
    <col min="257" max="16384" width="7" style="5"/>
  </cols>
  <sheetData>
    <row r="1" spans="1:7" s="1" customFormat="1" ht="37.5" customHeight="1" x14ac:dyDescent="0.15">
      <c r="A1" s="29" t="s">
        <v>9</v>
      </c>
      <c r="B1" s="30"/>
      <c r="C1" s="30"/>
      <c r="D1" s="30"/>
      <c r="E1" s="31"/>
      <c r="F1" s="30"/>
      <c r="G1" s="30"/>
    </row>
    <row r="2" spans="1:7" s="1" customFormat="1" ht="15" customHeight="1" x14ac:dyDescent="0.15">
      <c r="A2" s="32" t="s">
        <v>10</v>
      </c>
      <c r="B2" s="30"/>
      <c r="C2" s="30"/>
      <c r="D2" s="31"/>
      <c r="E2" s="32"/>
      <c r="F2" s="6" t="s">
        <v>11</v>
      </c>
      <c r="G2" s="6" t="s">
        <v>12</v>
      </c>
    </row>
    <row r="3" spans="1:7" s="1" customFormat="1" ht="15" customHeight="1" x14ac:dyDescent="0.15">
      <c r="A3" s="33" t="s">
        <v>13</v>
      </c>
      <c r="B3" s="33" t="s">
        <v>226</v>
      </c>
      <c r="C3" s="33" t="s">
        <v>227</v>
      </c>
      <c r="D3" s="33"/>
      <c r="E3" s="33"/>
      <c r="F3" s="33"/>
      <c r="G3" s="33"/>
    </row>
    <row r="4" spans="1:7" s="1" customFormat="1" ht="15" customHeight="1" x14ac:dyDescent="0.15">
      <c r="A4" s="33"/>
      <c r="B4" s="33"/>
      <c r="C4" s="7" t="s">
        <v>85</v>
      </c>
      <c r="D4" s="7" t="s">
        <v>160</v>
      </c>
      <c r="E4" s="7" t="s">
        <v>228</v>
      </c>
      <c r="F4" s="7" t="s">
        <v>162</v>
      </c>
      <c r="G4" s="7" t="s">
        <v>229</v>
      </c>
    </row>
    <row r="5" spans="1:7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  <c r="G5" s="7" t="s">
        <v>80</v>
      </c>
    </row>
    <row r="6" spans="1:7" ht="15" customHeight="1" x14ac:dyDescent="0.15">
      <c r="A6" s="8">
        <f t="shared" ref="A6:A14" si="0">ROW()</f>
        <v>6</v>
      </c>
      <c r="B6" s="9" t="s">
        <v>85</v>
      </c>
      <c r="C6" s="10" t="s">
        <v>37</v>
      </c>
      <c r="D6" s="10" t="s">
        <v>37</v>
      </c>
      <c r="E6" s="10" t="s">
        <v>37</v>
      </c>
      <c r="F6" s="10" t="s">
        <v>37</v>
      </c>
      <c r="G6" s="10" t="s">
        <v>37</v>
      </c>
    </row>
    <row r="7" spans="1:7" ht="15" customHeight="1" x14ac:dyDescent="0.15">
      <c r="A7" s="8">
        <f t="shared" si="0"/>
        <v>7</v>
      </c>
      <c r="B7" s="9" t="s">
        <v>230</v>
      </c>
      <c r="C7" s="10">
        <v>15.5</v>
      </c>
      <c r="D7" s="10">
        <v>15.5</v>
      </c>
      <c r="E7" s="10">
        <v>0</v>
      </c>
      <c r="F7" s="10">
        <v>0</v>
      </c>
      <c r="G7" s="10">
        <v>0</v>
      </c>
    </row>
    <row r="8" spans="1:7" ht="15" customHeight="1" x14ac:dyDescent="0.15">
      <c r="A8" s="8">
        <f t="shared" si="0"/>
        <v>8</v>
      </c>
      <c r="B8" s="9" t="s">
        <v>231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ht="15" customHeight="1" x14ac:dyDescent="0.15">
      <c r="A9" s="8">
        <f t="shared" si="0"/>
        <v>9</v>
      </c>
      <c r="B9" s="9" t="s">
        <v>232</v>
      </c>
      <c r="C9" s="10" t="s">
        <v>37</v>
      </c>
      <c r="D9" s="10" t="s">
        <v>37</v>
      </c>
      <c r="E9" s="10" t="s">
        <v>37</v>
      </c>
      <c r="F9" s="10" t="s">
        <v>37</v>
      </c>
      <c r="G9" s="10" t="s">
        <v>37</v>
      </c>
    </row>
    <row r="10" spans="1:7" ht="15" customHeight="1" x14ac:dyDescent="0.15">
      <c r="A10" s="8">
        <f t="shared" si="0"/>
        <v>10</v>
      </c>
      <c r="B10" s="9" t="s">
        <v>233</v>
      </c>
      <c r="C10" s="10" t="s">
        <v>37</v>
      </c>
      <c r="D10" s="10" t="s">
        <v>37</v>
      </c>
      <c r="E10" s="10" t="s">
        <v>37</v>
      </c>
      <c r="F10" s="10" t="s">
        <v>37</v>
      </c>
      <c r="G10" s="10" t="s">
        <v>37</v>
      </c>
    </row>
    <row r="11" spans="1:7" ht="15" customHeight="1" x14ac:dyDescent="0.15">
      <c r="A11" s="8">
        <f t="shared" si="0"/>
        <v>11</v>
      </c>
      <c r="B11" s="9" t="s">
        <v>234</v>
      </c>
      <c r="C11" s="10">
        <v>13.5</v>
      </c>
      <c r="D11" s="10">
        <v>13.5</v>
      </c>
      <c r="E11" s="10">
        <v>0</v>
      </c>
      <c r="F11" s="10">
        <v>0</v>
      </c>
      <c r="G11" s="10">
        <v>0</v>
      </c>
    </row>
    <row r="12" spans="1:7" ht="15" customHeight="1" x14ac:dyDescent="0.15">
      <c r="A12" s="8">
        <f t="shared" si="0"/>
        <v>12</v>
      </c>
      <c r="B12" s="9" t="s">
        <v>235</v>
      </c>
      <c r="C12" s="10" t="s">
        <v>37</v>
      </c>
      <c r="D12" s="10" t="s">
        <v>37</v>
      </c>
      <c r="E12" s="10" t="s">
        <v>37</v>
      </c>
      <c r="F12" s="10" t="s">
        <v>37</v>
      </c>
      <c r="G12" s="10" t="s">
        <v>37</v>
      </c>
    </row>
    <row r="13" spans="1:7" ht="15" customHeight="1" x14ac:dyDescent="0.15">
      <c r="A13" s="8">
        <f t="shared" si="0"/>
        <v>13</v>
      </c>
      <c r="B13" s="9" t="s">
        <v>236</v>
      </c>
      <c r="C13" s="10">
        <v>13.5</v>
      </c>
      <c r="D13" s="10">
        <v>13.5</v>
      </c>
      <c r="E13" s="10">
        <v>0</v>
      </c>
      <c r="F13" s="10">
        <v>0</v>
      </c>
      <c r="G13" s="10">
        <v>0</v>
      </c>
    </row>
    <row r="14" spans="1:7" ht="15" customHeight="1" x14ac:dyDescent="0.15">
      <c r="A14" s="8">
        <f t="shared" si="0"/>
        <v>14</v>
      </c>
      <c r="B14" s="9" t="s">
        <v>237</v>
      </c>
      <c r="C14" s="10">
        <v>2</v>
      </c>
      <c r="D14" s="10">
        <v>2</v>
      </c>
      <c r="E14" s="10">
        <v>0</v>
      </c>
      <c r="F14" s="10">
        <v>0</v>
      </c>
      <c r="G14" s="10">
        <v>0</v>
      </c>
    </row>
  </sheetData>
  <mergeCells count="5">
    <mergeCell ref="A1:G1"/>
    <mergeCell ref="A2:E2"/>
    <mergeCell ref="C3:G3"/>
    <mergeCell ref="A3:A4"/>
    <mergeCell ref="B3:B4"/>
  </mergeCells>
  <phoneticPr fontId="5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D41" sqref="D41"/>
    </sheetView>
  </sheetViews>
  <sheetFormatPr defaultColWidth="7" defaultRowHeight="15" customHeight="1" x14ac:dyDescent="0.15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7.5" style="5" customWidth="1"/>
    <col min="257" max="16384" width="7" style="5"/>
  </cols>
  <sheetData>
    <row r="1" spans="1:5" s="1" customFormat="1" ht="37.5" customHeight="1" x14ac:dyDescent="0.15">
      <c r="A1" s="29" t="s">
        <v>1</v>
      </c>
      <c r="B1" s="30"/>
      <c r="C1" s="30"/>
      <c r="D1" s="31"/>
      <c r="E1" s="30"/>
    </row>
    <row r="2" spans="1:5" s="1" customFormat="1" ht="15" customHeight="1" x14ac:dyDescent="0.15">
      <c r="A2" s="32" t="s">
        <v>10</v>
      </c>
      <c r="B2" s="31"/>
      <c r="C2" s="30"/>
      <c r="D2" s="6" t="s">
        <v>11</v>
      </c>
      <c r="E2" s="6" t="s">
        <v>12</v>
      </c>
    </row>
    <row r="3" spans="1:5" s="1" customFormat="1" ht="15" customHeight="1" x14ac:dyDescent="0.15">
      <c r="A3" s="33" t="s">
        <v>13</v>
      </c>
      <c r="B3" s="33" t="s">
        <v>14</v>
      </c>
      <c r="C3" s="33"/>
      <c r="D3" s="33" t="s">
        <v>15</v>
      </c>
      <c r="E3" s="33"/>
    </row>
    <row r="4" spans="1:5" s="1" customFormat="1" ht="15" customHeight="1" x14ac:dyDescent="0.15">
      <c r="A4" s="33"/>
      <c r="B4" s="7" t="s">
        <v>16</v>
      </c>
      <c r="C4" s="7" t="s">
        <v>17</v>
      </c>
      <c r="D4" s="7" t="s">
        <v>16</v>
      </c>
      <c r="E4" s="7" t="s">
        <v>17</v>
      </c>
    </row>
    <row r="5" spans="1:5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</row>
    <row r="6" spans="1:5" ht="15" customHeight="1" x14ac:dyDescent="0.15">
      <c r="A6" s="8">
        <f t="shared" ref="A6:A38" si="0">ROW()</f>
        <v>6</v>
      </c>
      <c r="B6" s="9" t="s">
        <v>23</v>
      </c>
      <c r="C6" s="10">
        <v>7005.49</v>
      </c>
      <c r="D6" s="9" t="s">
        <v>24</v>
      </c>
      <c r="E6" s="10">
        <v>858.87</v>
      </c>
    </row>
    <row r="7" spans="1:5" ht="15" customHeight="1" x14ac:dyDescent="0.15">
      <c r="A7" s="8">
        <f t="shared" si="0"/>
        <v>7</v>
      </c>
      <c r="B7" s="9" t="s">
        <v>25</v>
      </c>
      <c r="C7" s="10">
        <v>0</v>
      </c>
      <c r="D7" s="9" t="s">
        <v>26</v>
      </c>
      <c r="E7" s="10">
        <v>0</v>
      </c>
    </row>
    <row r="8" spans="1:5" ht="15" customHeight="1" x14ac:dyDescent="0.15">
      <c r="A8" s="8">
        <f t="shared" si="0"/>
        <v>8</v>
      </c>
      <c r="B8" s="9" t="s">
        <v>27</v>
      </c>
      <c r="C8" s="10">
        <v>0</v>
      </c>
      <c r="D8" s="9" t="s">
        <v>28</v>
      </c>
      <c r="E8" s="10">
        <v>0</v>
      </c>
    </row>
    <row r="9" spans="1:5" ht="15" customHeight="1" x14ac:dyDescent="0.15">
      <c r="A9" s="8">
        <f t="shared" si="0"/>
        <v>9</v>
      </c>
      <c r="B9" s="9" t="s">
        <v>29</v>
      </c>
      <c r="C9" s="10">
        <v>0</v>
      </c>
      <c r="D9" s="9" t="s">
        <v>30</v>
      </c>
      <c r="E9" s="10">
        <v>0</v>
      </c>
    </row>
    <row r="10" spans="1:5" ht="15" customHeight="1" x14ac:dyDescent="0.15">
      <c r="A10" s="8">
        <f t="shared" si="0"/>
        <v>10</v>
      </c>
      <c r="B10" s="9" t="s">
        <v>31</v>
      </c>
      <c r="C10" s="10">
        <v>0</v>
      </c>
      <c r="D10" s="9" t="s">
        <v>32</v>
      </c>
      <c r="E10" s="10">
        <v>0</v>
      </c>
    </row>
    <row r="11" spans="1:5" ht="15" customHeight="1" x14ac:dyDescent="0.15">
      <c r="A11" s="8">
        <f t="shared" si="0"/>
        <v>11</v>
      </c>
      <c r="B11" s="9" t="s">
        <v>33</v>
      </c>
      <c r="C11" s="10">
        <v>0</v>
      </c>
      <c r="D11" s="9" t="s">
        <v>34</v>
      </c>
      <c r="E11" s="10">
        <v>0</v>
      </c>
    </row>
    <row r="12" spans="1:5" ht="15" customHeight="1" x14ac:dyDescent="0.15">
      <c r="A12" s="8">
        <f t="shared" si="0"/>
        <v>12</v>
      </c>
      <c r="B12" s="9" t="s">
        <v>35</v>
      </c>
      <c r="C12" s="10">
        <v>0</v>
      </c>
      <c r="D12" s="9" t="s">
        <v>36</v>
      </c>
      <c r="E12" s="10">
        <v>0</v>
      </c>
    </row>
    <row r="13" spans="1:5" ht="15" customHeight="1" x14ac:dyDescent="0.15">
      <c r="A13" s="8">
        <f t="shared" si="0"/>
        <v>13</v>
      </c>
      <c r="B13" s="9" t="s">
        <v>37</v>
      </c>
      <c r="C13" s="10" t="s">
        <v>37</v>
      </c>
      <c r="D13" s="9" t="s">
        <v>38</v>
      </c>
      <c r="E13" s="10">
        <v>3085.14</v>
      </c>
    </row>
    <row r="14" spans="1:5" ht="15" customHeight="1" x14ac:dyDescent="0.15">
      <c r="A14" s="8">
        <f t="shared" si="0"/>
        <v>14</v>
      </c>
      <c r="B14" s="9" t="s">
        <v>37</v>
      </c>
      <c r="C14" s="10" t="s">
        <v>37</v>
      </c>
      <c r="D14" s="9" t="s">
        <v>39</v>
      </c>
      <c r="E14" s="10">
        <v>0</v>
      </c>
    </row>
    <row r="15" spans="1:5" ht="15" customHeight="1" x14ac:dyDescent="0.15">
      <c r="A15" s="8">
        <f t="shared" si="0"/>
        <v>15</v>
      </c>
      <c r="B15" s="9" t="s">
        <v>37</v>
      </c>
      <c r="C15" s="10" t="s">
        <v>37</v>
      </c>
      <c r="D15" s="9" t="s">
        <v>40</v>
      </c>
      <c r="E15" s="10">
        <v>42.15</v>
      </c>
    </row>
    <row r="16" spans="1:5" ht="15" customHeight="1" x14ac:dyDescent="0.15">
      <c r="A16" s="8">
        <f t="shared" si="0"/>
        <v>16</v>
      </c>
      <c r="B16" s="9" t="s">
        <v>37</v>
      </c>
      <c r="C16" s="10" t="s">
        <v>37</v>
      </c>
      <c r="D16" s="9" t="s">
        <v>41</v>
      </c>
      <c r="E16" s="10">
        <v>0</v>
      </c>
    </row>
    <row r="17" spans="1:5" ht="15" customHeight="1" x14ac:dyDescent="0.15">
      <c r="A17" s="8">
        <f t="shared" si="0"/>
        <v>17</v>
      </c>
      <c r="B17" s="9" t="s">
        <v>37</v>
      </c>
      <c r="C17" s="10" t="s">
        <v>37</v>
      </c>
      <c r="D17" s="9" t="s">
        <v>42</v>
      </c>
      <c r="E17" s="10">
        <v>2591.3000000000002</v>
      </c>
    </row>
    <row r="18" spans="1:5" ht="15" customHeight="1" x14ac:dyDescent="0.15">
      <c r="A18" s="8">
        <f t="shared" si="0"/>
        <v>18</v>
      </c>
      <c r="B18" s="9" t="s">
        <v>37</v>
      </c>
      <c r="C18" s="10" t="s">
        <v>37</v>
      </c>
      <c r="D18" s="9" t="s">
        <v>43</v>
      </c>
      <c r="E18" s="10">
        <v>394.3</v>
      </c>
    </row>
    <row r="19" spans="1:5" ht="15" customHeight="1" x14ac:dyDescent="0.15">
      <c r="A19" s="8">
        <f t="shared" si="0"/>
        <v>19</v>
      </c>
      <c r="B19" s="9" t="s">
        <v>37</v>
      </c>
      <c r="C19" s="10" t="s">
        <v>37</v>
      </c>
      <c r="D19" s="9" t="s">
        <v>44</v>
      </c>
      <c r="E19" s="10">
        <v>0</v>
      </c>
    </row>
    <row r="20" spans="1:5" ht="15" customHeight="1" x14ac:dyDescent="0.15">
      <c r="A20" s="8">
        <f t="shared" si="0"/>
        <v>20</v>
      </c>
      <c r="B20" s="9" t="s">
        <v>37</v>
      </c>
      <c r="C20" s="10" t="s">
        <v>37</v>
      </c>
      <c r="D20" s="9" t="s">
        <v>45</v>
      </c>
      <c r="E20" s="10">
        <v>0</v>
      </c>
    </row>
    <row r="21" spans="1:5" ht="15" customHeight="1" x14ac:dyDescent="0.15">
      <c r="A21" s="8">
        <f t="shared" si="0"/>
        <v>21</v>
      </c>
      <c r="B21" s="9" t="s">
        <v>37</v>
      </c>
      <c r="C21" s="10" t="s">
        <v>37</v>
      </c>
      <c r="D21" s="9" t="s">
        <v>46</v>
      </c>
      <c r="E21" s="10">
        <v>0</v>
      </c>
    </row>
    <row r="22" spans="1:5" ht="15" customHeight="1" x14ac:dyDescent="0.15">
      <c r="A22" s="8">
        <f t="shared" si="0"/>
        <v>22</v>
      </c>
      <c r="B22" s="9" t="s">
        <v>37</v>
      </c>
      <c r="C22" s="10" t="s">
        <v>37</v>
      </c>
      <c r="D22" s="9" t="s">
        <v>47</v>
      </c>
      <c r="E22" s="10">
        <v>0</v>
      </c>
    </row>
    <row r="23" spans="1:5" ht="15" customHeight="1" x14ac:dyDescent="0.15">
      <c r="A23" s="8">
        <f t="shared" si="0"/>
        <v>23</v>
      </c>
      <c r="B23" s="9" t="s">
        <v>37</v>
      </c>
      <c r="C23" s="10" t="s">
        <v>37</v>
      </c>
      <c r="D23" s="9" t="s">
        <v>48</v>
      </c>
      <c r="E23" s="10">
        <v>0</v>
      </c>
    </row>
    <row r="24" spans="1:5" ht="15" customHeight="1" x14ac:dyDescent="0.15">
      <c r="A24" s="8">
        <f t="shared" si="0"/>
        <v>24</v>
      </c>
      <c r="B24" s="9" t="s">
        <v>37</v>
      </c>
      <c r="C24" s="10" t="s">
        <v>37</v>
      </c>
      <c r="D24" s="9" t="s">
        <v>49</v>
      </c>
      <c r="E24" s="10">
        <v>0</v>
      </c>
    </row>
    <row r="25" spans="1:5" ht="15" customHeight="1" x14ac:dyDescent="0.15">
      <c r="A25" s="8">
        <f t="shared" si="0"/>
        <v>25</v>
      </c>
      <c r="B25" s="9" t="s">
        <v>37</v>
      </c>
      <c r="C25" s="10" t="s">
        <v>37</v>
      </c>
      <c r="D25" s="9" t="s">
        <v>50</v>
      </c>
      <c r="E25" s="10">
        <v>33.729999999999997</v>
      </c>
    </row>
    <row r="26" spans="1:5" ht="15" customHeight="1" x14ac:dyDescent="0.15">
      <c r="A26" s="8">
        <f t="shared" si="0"/>
        <v>26</v>
      </c>
      <c r="B26" s="9" t="s">
        <v>37</v>
      </c>
      <c r="C26" s="10" t="s">
        <v>37</v>
      </c>
      <c r="D26" s="9" t="s">
        <v>51</v>
      </c>
      <c r="E26" s="10">
        <v>0</v>
      </c>
    </row>
    <row r="27" spans="1:5" ht="15" customHeight="1" x14ac:dyDescent="0.15">
      <c r="A27" s="8">
        <f t="shared" si="0"/>
        <v>27</v>
      </c>
      <c r="B27" s="9" t="s">
        <v>37</v>
      </c>
      <c r="C27" s="10" t="s">
        <v>37</v>
      </c>
      <c r="D27" s="9" t="s">
        <v>52</v>
      </c>
      <c r="E27" s="10">
        <v>0</v>
      </c>
    </row>
    <row r="28" spans="1:5" ht="15" customHeight="1" x14ac:dyDescent="0.15">
      <c r="A28" s="8">
        <f t="shared" si="0"/>
        <v>28</v>
      </c>
      <c r="B28" s="9" t="s">
        <v>37</v>
      </c>
      <c r="C28" s="10" t="s">
        <v>37</v>
      </c>
      <c r="D28" s="9" t="s">
        <v>53</v>
      </c>
      <c r="E28" s="10">
        <v>0</v>
      </c>
    </row>
    <row r="29" spans="1:5" ht="15" customHeight="1" x14ac:dyDescent="0.15">
      <c r="A29" s="8">
        <f t="shared" si="0"/>
        <v>29</v>
      </c>
      <c r="B29" s="9" t="s">
        <v>37</v>
      </c>
      <c r="C29" s="10" t="s">
        <v>37</v>
      </c>
      <c r="D29" s="9" t="s">
        <v>54</v>
      </c>
      <c r="E29" s="10">
        <v>0</v>
      </c>
    </row>
    <row r="30" spans="1:5" ht="15" customHeight="1" x14ac:dyDescent="0.15">
      <c r="A30" s="8">
        <f t="shared" si="0"/>
        <v>30</v>
      </c>
      <c r="B30" s="9" t="s">
        <v>37</v>
      </c>
      <c r="C30" s="10" t="s">
        <v>37</v>
      </c>
      <c r="D30" s="9" t="s">
        <v>55</v>
      </c>
      <c r="E30" s="10">
        <v>0</v>
      </c>
    </row>
    <row r="31" spans="1:5" ht="15" customHeight="1" x14ac:dyDescent="0.15">
      <c r="A31" s="8">
        <f t="shared" si="0"/>
        <v>31</v>
      </c>
      <c r="B31" s="9" t="s">
        <v>37</v>
      </c>
      <c r="C31" s="10" t="s">
        <v>37</v>
      </c>
      <c r="D31" s="9" t="s">
        <v>56</v>
      </c>
      <c r="E31" s="10">
        <v>0</v>
      </c>
    </row>
    <row r="32" spans="1:5" ht="15" customHeight="1" x14ac:dyDescent="0.15">
      <c r="A32" s="8">
        <f t="shared" si="0"/>
        <v>32</v>
      </c>
      <c r="B32" s="9" t="s">
        <v>37</v>
      </c>
      <c r="C32" s="10" t="s">
        <v>37</v>
      </c>
      <c r="D32" s="9" t="s">
        <v>57</v>
      </c>
      <c r="E32" s="10">
        <v>0</v>
      </c>
    </row>
    <row r="33" spans="1:5" ht="15" customHeight="1" x14ac:dyDescent="0.15">
      <c r="A33" s="8">
        <f t="shared" si="0"/>
        <v>33</v>
      </c>
      <c r="B33" s="9" t="s">
        <v>37</v>
      </c>
      <c r="C33" s="10" t="s">
        <v>37</v>
      </c>
      <c r="D33" s="9" t="s">
        <v>58</v>
      </c>
      <c r="E33" s="10">
        <v>0</v>
      </c>
    </row>
    <row r="34" spans="1:5" ht="15" customHeight="1" x14ac:dyDescent="0.15">
      <c r="A34" s="8">
        <f t="shared" si="0"/>
        <v>34</v>
      </c>
      <c r="B34" s="9" t="s">
        <v>37</v>
      </c>
      <c r="C34" s="10" t="s">
        <v>37</v>
      </c>
      <c r="D34" s="9" t="s">
        <v>59</v>
      </c>
      <c r="E34" s="10">
        <v>0</v>
      </c>
    </row>
    <row r="35" spans="1:5" ht="15" customHeight="1" x14ac:dyDescent="0.15">
      <c r="A35" s="8">
        <f t="shared" si="0"/>
        <v>35</v>
      </c>
      <c r="B35" s="9" t="s">
        <v>60</v>
      </c>
      <c r="C35" s="10">
        <f>SUM(C6:C34)</f>
        <v>7005.49</v>
      </c>
      <c r="D35" s="9" t="s">
        <v>61</v>
      </c>
      <c r="E35" s="10">
        <f>SUM(E6:E34)</f>
        <v>7005.49</v>
      </c>
    </row>
    <row r="36" spans="1:5" ht="15" customHeight="1" x14ac:dyDescent="0.15">
      <c r="A36" s="8">
        <f t="shared" si="0"/>
        <v>36</v>
      </c>
      <c r="B36" s="9" t="s">
        <v>62</v>
      </c>
      <c r="C36" s="10">
        <v>0</v>
      </c>
      <c r="D36" s="9" t="s">
        <v>63</v>
      </c>
      <c r="E36" s="10">
        <v>0</v>
      </c>
    </row>
    <row r="37" spans="1:5" ht="15" customHeight="1" x14ac:dyDescent="0.15">
      <c r="A37" s="8">
        <f t="shared" si="0"/>
        <v>37</v>
      </c>
      <c r="B37" s="9" t="s">
        <v>64</v>
      </c>
      <c r="C37" s="10">
        <v>0</v>
      </c>
      <c r="D37" s="9" t="s">
        <v>65</v>
      </c>
      <c r="E37" s="10">
        <v>0</v>
      </c>
    </row>
    <row r="38" spans="1:5" ht="15" customHeight="1" x14ac:dyDescent="0.15">
      <c r="A38" s="8">
        <f t="shared" si="0"/>
        <v>38</v>
      </c>
      <c r="B38" s="9" t="s">
        <v>66</v>
      </c>
      <c r="C38" s="10">
        <f>SUM(C35:C37)</f>
        <v>7005.49</v>
      </c>
      <c r="D38" s="9" t="s">
        <v>66</v>
      </c>
      <c r="E38" s="10">
        <f>SUM(E35:E37)</f>
        <v>7005.49</v>
      </c>
    </row>
  </sheetData>
  <mergeCells count="5">
    <mergeCell ref="A1:E1"/>
    <mergeCell ref="A2:C2"/>
    <mergeCell ref="B3:C3"/>
    <mergeCell ref="D3:E3"/>
    <mergeCell ref="A3:A4"/>
  </mergeCells>
  <phoneticPr fontId="5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I30" sqref="I30"/>
    </sheetView>
  </sheetViews>
  <sheetFormatPr defaultColWidth="7" defaultRowHeight="15" customHeight="1" x14ac:dyDescent="0.15"/>
  <cols>
    <col min="1" max="1" width="6.25" style="2" customWidth="1"/>
    <col min="2" max="2" width="13.75" style="3" customWidth="1"/>
    <col min="3" max="3" width="30.5" style="3" customWidth="1"/>
    <col min="4" max="7" width="10" style="4" customWidth="1"/>
    <col min="8" max="8" width="15" style="4" customWidth="1"/>
    <col min="9" max="11" width="10" style="4" customWidth="1"/>
    <col min="12" max="256" width="7.5" style="5" customWidth="1"/>
    <col min="257" max="16384" width="7" style="5"/>
  </cols>
  <sheetData>
    <row r="1" spans="1:11" s="1" customFormat="1" ht="37.5" customHeight="1" x14ac:dyDescent="0.15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1"/>
      <c r="K1" s="30"/>
    </row>
    <row r="2" spans="1:11" s="1" customFormat="1" ht="15" customHeight="1" x14ac:dyDescent="0.15">
      <c r="A2" s="32" t="s">
        <v>10</v>
      </c>
      <c r="B2" s="30"/>
      <c r="C2" s="30"/>
      <c r="D2" s="30"/>
      <c r="E2" s="30"/>
      <c r="F2" s="32"/>
      <c r="G2" s="30"/>
      <c r="H2" s="31" t="s">
        <v>11</v>
      </c>
      <c r="I2" s="30"/>
      <c r="J2" s="31" t="s">
        <v>12</v>
      </c>
      <c r="K2" s="30"/>
    </row>
    <row r="3" spans="1:11" s="1" customFormat="1" ht="15" customHeight="1" x14ac:dyDescent="0.15">
      <c r="A3" s="33" t="s">
        <v>13</v>
      </c>
      <c r="B3" s="33" t="s">
        <v>67</v>
      </c>
      <c r="C3" s="33"/>
      <c r="D3" s="33" t="s">
        <v>68</v>
      </c>
      <c r="E3" s="33" t="s">
        <v>69</v>
      </c>
      <c r="F3" s="33" t="s">
        <v>70</v>
      </c>
      <c r="G3" s="33" t="s">
        <v>71</v>
      </c>
      <c r="H3" s="33"/>
      <c r="I3" s="33" t="s">
        <v>72</v>
      </c>
      <c r="J3" s="33" t="s">
        <v>73</v>
      </c>
      <c r="K3" s="33" t="s">
        <v>74</v>
      </c>
    </row>
    <row r="4" spans="1:11" s="1" customFormat="1" ht="15" customHeight="1" x14ac:dyDescent="0.15">
      <c r="A4" s="33"/>
      <c r="B4" s="7" t="s">
        <v>75</v>
      </c>
      <c r="C4" s="7" t="s">
        <v>76</v>
      </c>
      <c r="D4" s="33"/>
      <c r="E4" s="33"/>
      <c r="F4" s="33"/>
      <c r="G4" s="7" t="s">
        <v>77</v>
      </c>
      <c r="H4" s="7" t="s">
        <v>78</v>
      </c>
      <c r="I4" s="33"/>
      <c r="J4" s="33"/>
      <c r="K4" s="33"/>
    </row>
    <row r="5" spans="1:11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  <c r="G5" s="7" t="s">
        <v>80</v>
      </c>
      <c r="H5" s="7" t="s">
        <v>81</v>
      </c>
      <c r="I5" s="7" t="s">
        <v>82</v>
      </c>
      <c r="J5" s="7" t="s">
        <v>83</v>
      </c>
      <c r="K5" s="7" t="s">
        <v>84</v>
      </c>
    </row>
    <row r="6" spans="1:11" s="11" customFormat="1" ht="15" customHeight="1" x14ac:dyDescent="0.15">
      <c r="A6" s="13">
        <f t="shared" ref="A6:A11" si="0">ROW()</f>
        <v>6</v>
      </c>
      <c r="B6" s="14" t="s">
        <v>37</v>
      </c>
      <c r="C6" s="14" t="s">
        <v>85</v>
      </c>
      <c r="D6" s="15">
        <f t="shared" ref="D6:D11" si="1">SUM(E6:F6)</f>
        <v>7005.49</v>
      </c>
      <c r="E6" s="15">
        <f>E7+E14+E22+E26+E35+E38</f>
        <v>7005.49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</row>
    <row r="7" spans="1:11" s="12" customFormat="1" ht="15" customHeight="1" x14ac:dyDescent="0.15">
      <c r="A7" s="16">
        <f t="shared" si="0"/>
        <v>7</v>
      </c>
      <c r="B7" s="17" t="s">
        <v>86</v>
      </c>
      <c r="C7" s="17" t="s">
        <v>87</v>
      </c>
      <c r="D7" s="18">
        <f t="shared" si="1"/>
        <v>858.87</v>
      </c>
      <c r="E7" s="18">
        <f>E8+E12</f>
        <v>858.87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1" s="11" customFormat="1" ht="15" customHeight="1" x14ac:dyDescent="0.15">
      <c r="A8" s="13">
        <f t="shared" si="0"/>
        <v>8</v>
      </c>
      <c r="B8" s="14" t="s">
        <v>88</v>
      </c>
      <c r="C8" s="14" t="s">
        <v>89</v>
      </c>
      <c r="D8" s="15">
        <f t="shared" si="1"/>
        <v>688.87</v>
      </c>
      <c r="E8" s="15">
        <f>SUM(E9:E11)</f>
        <v>688.87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s="11" customFormat="1" ht="15" customHeight="1" x14ac:dyDescent="0.15">
      <c r="A9" s="13">
        <f t="shared" si="0"/>
        <v>9</v>
      </c>
      <c r="B9" s="14" t="s">
        <v>90</v>
      </c>
      <c r="C9" s="14" t="s">
        <v>91</v>
      </c>
      <c r="D9" s="15">
        <f t="shared" si="1"/>
        <v>655.87</v>
      </c>
      <c r="E9" s="15">
        <f>512.67+143.2</f>
        <v>655.87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s="11" customFormat="1" ht="15" customHeight="1" x14ac:dyDescent="0.15">
      <c r="A10" s="13">
        <f t="shared" si="0"/>
        <v>10</v>
      </c>
      <c r="B10" s="14" t="s">
        <v>92</v>
      </c>
      <c r="C10" s="14" t="s">
        <v>93</v>
      </c>
      <c r="D10" s="15">
        <f t="shared" si="1"/>
        <v>3</v>
      </c>
      <c r="E10" s="15">
        <v>3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s="11" customFormat="1" ht="15" customHeight="1" x14ac:dyDescent="0.15">
      <c r="A11" s="13">
        <f t="shared" si="0"/>
        <v>11</v>
      </c>
      <c r="B11" s="14" t="s">
        <v>94</v>
      </c>
      <c r="C11" s="14" t="s">
        <v>95</v>
      </c>
      <c r="D11" s="15">
        <f t="shared" si="1"/>
        <v>30</v>
      </c>
      <c r="E11" s="15">
        <v>30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s="11" customFormat="1" ht="15" customHeight="1" x14ac:dyDescent="0.15">
      <c r="A12" s="13">
        <f t="shared" ref="A12:A20" si="2">ROW()</f>
        <v>12</v>
      </c>
      <c r="B12" s="14" t="s">
        <v>96</v>
      </c>
      <c r="C12" s="14" t="s">
        <v>97</v>
      </c>
      <c r="D12" s="15">
        <f t="shared" ref="D12:D40" si="3">SUM(E12:F12)</f>
        <v>170</v>
      </c>
      <c r="E12" s="15">
        <f>SUM(E13)</f>
        <v>170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s="11" customFormat="1" ht="15" customHeight="1" x14ac:dyDescent="0.15">
      <c r="A13" s="13">
        <f t="shared" si="2"/>
        <v>13</v>
      </c>
      <c r="B13" s="14" t="s">
        <v>98</v>
      </c>
      <c r="C13" s="14" t="s">
        <v>99</v>
      </c>
      <c r="D13" s="15">
        <f t="shared" si="3"/>
        <v>170</v>
      </c>
      <c r="E13" s="15">
        <v>170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s="12" customFormat="1" ht="15" customHeight="1" x14ac:dyDescent="0.15">
      <c r="A14" s="16">
        <f t="shared" si="2"/>
        <v>14</v>
      </c>
      <c r="B14" s="17" t="s">
        <v>100</v>
      </c>
      <c r="C14" s="17" t="s">
        <v>101</v>
      </c>
      <c r="D14" s="18">
        <f t="shared" si="3"/>
        <v>3085.14</v>
      </c>
      <c r="E14" s="18">
        <f>E15+E17+E20</f>
        <v>3085.14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 s="11" customFormat="1" ht="15" customHeight="1" x14ac:dyDescent="0.15">
      <c r="A15" s="13">
        <f t="shared" si="2"/>
        <v>15</v>
      </c>
      <c r="B15" s="14" t="s">
        <v>102</v>
      </c>
      <c r="C15" s="14" t="s">
        <v>103</v>
      </c>
      <c r="D15" s="15">
        <f t="shared" si="3"/>
        <v>2975.7</v>
      </c>
      <c r="E15" s="15">
        <f>SUM(E16)</f>
        <v>2975.7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s="11" customFormat="1" ht="15" customHeight="1" x14ac:dyDescent="0.15">
      <c r="A16" s="13">
        <f t="shared" si="2"/>
        <v>16</v>
      </c>
      <c r="B16" s="14" t="s">
        <v>104</v>
      </c>
      <c r="C16" s="14" t="s">
        <v>105</v>
      </c>
      <c r="D16" s="15">
        <f t="shared" si="3"/>
        <v>2975.7</v>
      </c>
      <c r="E16" s="15">
        <f>1930+43.7+1002</f>
        <v>2975.7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s="11" customFormat="1" ht="15" customHeight="1" x14ac:dyDescent="0.15">
      <c r="A17" s="13">
        <f t="shared" si="2"/>
        <v>17</v>
      </c>
      <c r="B17" s="14" t="s">
        <v>106</v>
      </c>
      <c r="C17" s="14" t="s">
        <v>107</v>
      </c>
      <c r="D17" s="15">
        <f t="shared" si="3"/>
        <v>67.44</v>
      </c>
      <c r="E17" s="15">
        <f>SUM(E18:E19)</f>
        <v>67.44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s="11" customFormat="1" ht="15" customHeight="1" x14ac:dyDescent="0.15">
      <c r="A18" s="13">
        <f t="shared" si="2"/>
        <v>18</v>
      </c>
      <c r="B18" s="14" t="s">
        <v>108</v>
      </c>
      <c r="C18" s="14" t="s">
        <v>109</v>
      </c>
      <c r="D18" s="15">
        <f t="shared" si="3"/>
        <v>44.96</v>
      </c>
      <c r="E18" s="15">
        <f>7.01+37.95</f>
        <v>44.96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s="11" customFormat="1" ht="15" customHeight="1" x14ac:dyDescent="0.15">
      <c r="A19" s="13">
        <f t="shared" si="2"/>
        <v>19</v>
      </c>
      <c r="B19" s="14" t="s">
        <v>110</v>
      </c>
      <c r="C19" s="14" t="s">
        <v>111</v>
      </c>
      <c r="D19" s="15">
        <f t="shared" si="3"/>
        <v>22.48</v>
      </c>
      <c r="E19" s="15">
        <f>22.48</f>
        <v>22.48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</row>
    <row r="20" spans="1:11" s="11" customFormat="1" ht="15" customHeight="1" x14ac:dyDescent="0.15">
      <c r="A20" s="13">
        <f t="shared" si="2"/>
        <v>20</v>
      </c>
      <c r="B20" s="14" t="s">
        <v>112</v>
      </c>
      <c r="C20" s="14" t="s">
        <v>113</v>
      </c>
      <c r="D20" s="15">
        <f t="shared" si="3"/>
        <v>42</v>
      </c>
      <c r="E20" s="15">
        <f>SUM(E21)</f>
        <v>42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1:11" s="11" customFormat="1" ht="15" customHeight="1" x14ac:dyDescent="0.15">
      <c r="A21" s="13">
        <f t="shared" ref="A21:A28" si="4">ROW()</f>
        <v>21</v>
      </c>
      <c r="B21" s="14" t="s">
        <v>114</v>
      </c>
      <c r="C21" s="14" t="s">
        <v>115</v>
      </c>
      <c r="D21" s="15">
        <f t="shared" si="3"/>
        <v>42</v>
      </c>
      <c r="E21" s="15">
        <v>42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s="12" customFormat="1" ht="15" customHeight="1" x14ac:dyDescent="0.15">
      <c r="A22" s="16">
        <f t="shared" si="4"/>
        <v>22</v>
      </c>
      <c r="B22" s="17" t="s">
        <v>116</v>
      </c>
      <c r="C22" s="17" t="s">
        <v>117</v>
      </c>
      <c r="D22" s="18">
        <f t="shared" si="3"/>
        <v>42.15</v>
      </c>
      <c r="E22" s="18">
        <f>E23</f>
        <v>42.15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</row>
    <row r="23" spans="1:11" s="11" customFormat="1" ht="15" customHeight="1" x14ac:dyDescent="0.15">
      <c r="A23" s="13">
        <f t="shared" si="4"/>
        <v>23</v>
      </c>
      <c r="B23" s="14" t="s">
        <v>118</v>
      </c>
      <c r="C23" s="14" t="s">
        <v>119</v>
      </c>
      <c r="D23" s="15">
        <f t="shared" si="3"/>
        <v>42.15</v>
      </c>
      <c r="E23" s="15">
        <f>SUM(E24:E25)</f>
        <v>42.15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</row>
    <row r="24" spans="1:11" s="11" customFormat="1" ht="15" customHeight="1" x14ac:dyDescent="0.15">
      <c r="A24" s="13">
        <f t="shared" si="4"/>
        <v>24</v>
      </c>
      <c r="B24" s="14" t="s">
        <v>120</v>
      </c>
      <c r="C24" s="14" t="s">
        <v>121</v>
      </c>
      <c r="D24" s="15">
        <f t="shared" si="3"/>
        <v>6.57</v>
      </c>
      <c r="E24" s="15">
        <v>6.57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</row>
    <row r="25" spans="1:11" s="11" customFormat="1" ht="15" customHeight="1" x14ac:dyDescent="0.15">
      <c r="A25" s="13">
        <f t="shared" si="4"/>
        <v>25</v>
      </c>
      <c r="B25" s="14" t="s">
        <v>122</v>
      </c>
      <c r="C25" s="14" t="s">
        <v>123</v>
      </c>
      <c r="D25" s="15">
        <f t="shared" si="3"/>
        <v>35.58</v>
      </c>
      <c r="E25" s="15">
        <v>35.58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</row>
    <row r="26" spans="1:11" s="12" customFormat="1" ht="15" customHeight="1" x14ac:dyDescent="0.15">
      <c r="A26" s="16">
        <f t="shared" si="4"/>
        <v>26</v>
      </c>
      <c r="B26" s="17" t="s">
        <v>124</v>
      </c>
      <c r="C26" s="17" t="s">
        <v>125</v>
      </c>
      <c r="D26" s="18">
        <f t="shared" si="3"/>
        <v>2591.3000000000002</v>
      </c>
      <c r="E26" s="18">
        <f>E27+E29+E31</f>
        <v>2591.3000000000002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s="11" customFormat="1" ht="15" customHeight="1" x14ac:dyDescent="0.15">
      <c r="A27" s="13">
        <f t="shared" si="4"/>
        <v>27</v>
      </c>
      <c r="B27" s="14" t="s">
        <v>126</v>
      </c>
      <c r="C27" s="14" t="s">
        <v>127</v>
      </c>
      <c r="D27" s="15">
        <f t="shared" si="3"/>
        <v>5.2</v>
      </c>
      <c r="E27" s="15">
        <v>5.2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</row>
    <row r="28" spans="1:11" s="11" customFormat="1" ht="15" customHeight="1" x14ac:dyDescent="0.15">
      <c r="A28" s="13">
        <f t="shared" si="4"/>
        <v>28</v>
      </c>
      <c r="B28" s="14" t="s">
        <v>128</v>
      </c>
      <c r="C28" s="14" t="s">
        <v>129</v>
      </c>
      <c r="D28" s="15">
        <f t="shared" si="3"/>
        <v>5.2</v>
      </c>
      <c r="E28" s="15">
        <v>5.2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</row>
    <row r="29" spans="1:11" s="11" customFormat="1" ht="15" customHeight="1" x14ac:dyDescent="0.15">
      <c r="A29" s="13">
        <f t="shared" ref="A29:A40" si="5">ROW()</f>
        <v>29</v>
      </c>
      <c r="B29" s="14" t="s">
        <v>130</v>
      </c>
      <c r="C29" s="14" t="s">
        <v>131</v>
      </c>
      <c r="D29" s="15">
        <f t="shared" si="3"/>
        <v>281</v>
      </c>
      <c r="E29" s="15">
        <f>SUM(E30)</f>
        <v>281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</row>
    <row r="30" spans="1:11" s="11" customFormat="1" ht="15" customHeight="1" x14ac:dyDescent="0.15">
      <c r="A30" s="13">
        <f t="shared" si="5"/>
        <v>30</v>
      </c>
      <c r="B30" s="14" t="s">
        <v>132</v>
      </c>
      <c r="C30" s="14" t="s">
        <v>131</v>
      </c>
      <c r="D30" s="15">
        <f t="shared" si="3"/>
        <v>281</v>
      </c>
      <c r="E30" s="15">
        <v>281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</row>
    <row r="31" spans="1:11" s="11" customFormat="1" ht="15" customHeight="1" x14ac:dyDescent="0.15">
      <c r="A31" s="13">
        <f t="shared" si="5"/>
        <v>31</v>
      </c>
      <c r="B31" s="14" t="s">
        <v>133</v>
      </c>
      <c r="C31" s="14" t="s">
        <v>134</v>
      </c>
      <c r="D31" s="15">
        <f t="shared" si="3"/>
        <v>2305.1</v>
      </c>
      <c r="E31" s="15">
        <f>SUM(E32:E34)</f>
        <v>2305.1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</row>
    <row r="32" spans="1:11" s="11" customFormat="1" ht="15" customHeight="1" x14ac:dyDescent="0.15">
      <c r="A32" s="13">
        <f t="shared" si="5"/>
        <v>32</v>
      </c>
      <c r="B32" s="14" t="s">
        <v>135</v>
      </c>
      <c r="C32" s="14" t="s">
        <v>136</v>
      </c>
      <c r="D32" s="15">
        <f t="shared" si="3"/>
        <v>50</v>
      </c>
      <c r="E32" s="15">
        <f>50</f>
        <v>50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</row>
    <row r="33" spans="1:11" s="11" customFormat="1" ht="15" customHeight="1" x14ac:dyDescent="0.15">
      <c r="A33" s="13">
        <f t="shared" si="5"/>
        <v>33</v>
      </c>
      <c r="B33" s="14" t="s">
        <v>137</v>
      </c>
      <c r="C33" s="14" t="s">
        <v>138</v>
      </c>
      <c r="D33" s="15">
        <f t="shared" si="3"/>
        <v>2045.1</v>
      </c>
      <c r="E33" s="15">
        <v>2045.1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s="11" customFormat="1" ht="15" customHeight="1" x14ac:dyDescent="0.15">
      <c r="A34" s="13">
        <f t="shared" si="5"/>
        <v>34</v>
      </c>
      <c r="B34" s="14" t="s">
        <v>139</v>
      </c>
      <c r="C34" s="14" t="s">
        <v>140</v>
      </c>
      <c r="D34" s="15">
        <f t="shared" si="3"/>
        <v>210</v>
      </c>
      <c r="E34" s="15">
        <v>210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</row>
    <row r="35" spans="1:11" s="12" customFormat="1" ht="15" customHeight="1" x14ac:dyDescent="0.15">
      <c r="A35" s="16">
        <f t="shared" si="5"/>
        <v>35</v>
      </c>
      <c r="B35" s="17" t="s">
        <v>141</v>
      </c>
      <c r="C35" s="17" t="s">
        <v>142</v>
      </c>
      <c r="D35" s="18">
        <f t="shared" si="3"/>
        <v>394.3</v>
      </c>
      <c r="E35" s="18">
        <f>E36</f>
        <v>394.3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</row>
    <row r="36" spans="1:11" s="11" customFormat="1" ht="15" customHeight="1" x14ac:dyDescent="0.15">
      <c r="A36" s="13">
        <f t="shared" si="5"/>
        <v>36</v>
      </c>
      <c r="B36" s="14" t="s">
        <v>143</v>
      </c>
      <c r="C36" s="14" t="s">
        <v>144</v>
      </c>
      <c r="D36" s="15">
        <f t="shared" si="3"/>
        <v>394.3</v>
      </c>
      <c r="E36" s="15">
        <f>SUM(E37)</f>
        <v>394.3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</row>
    <row r="37" spans="1:11" s="11" customFormat="1" ht="15" customHeight="1" x14ac:dyDescent="0.15">
      <c r="A37" s="13">
        <f t="shared" si="5"/>
        <v>37</v>
      </c>
      <c r="B37" s="14" t="s">
        <v>145</v>
      </c>
      <c r="C37" s="14" t="s">
        <v>146</v>
      </c>
      <c r="D37" s="15">
        <f t="shared" si="3"/>
        <v>394.3</v>
      </c>
      <c r="E37" s="15">
        <f>106+71+76+43.3+20+60+18</f>
        <v>394.3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s="12" customFormat="1" ht="15" customHeight="1" x14ac:dyDescent="0.15">
      <c r="A38" s="16">
        <f t="shared" si="5"/>
        <v>38</v>
      </c>
      <c r="B38" s="17" t="s">
        <v>147</v>
      </c>
      <c r="C38" s="17" t="s">
        <v>148</v>
      </c>
      <c r="D38" s="18">
        <f t="shared" si="3"/>
        <v>33.729999999999997</v>
      </c>
      <c r="E38" s="18">
        <f>E39</f>
        <v>33.729999999999997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s="11" customFormat="1" ht="15" customHeight="1" x14ac:dyDescent="0.15">
      <c r="A39" s="13">
        <f t="shared" si="5"/>
        <v>39</v>
      </c>
      <c r="B39" s="14" t="s">
        <v>149</v>
      </c>
      <c r="C39" s="14" t="s">
        <v>150</v>
      </c>
      <c r="D39" s="15">
        <f t="shared" si="3"/>
        <v>33.729999999999997</v>
      </c>
      <c r="E39" s="15">
        <f>SUM(E40)</f>
        <v>33.729999999999997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s="11" customFormat="1" ht="15" customHeight="1" x14ac:dyDescent="0.15">
      <c r="A40" s="13">
        <f t="shared" si="5"/>
        <v>40</v>
      </c>
      <c r="B40" s="14" t="s">
        <v>151</v>
      </c>
      <c r="C40" s="14" t="s">
        <v>152</v>
      </c>
      <c r="D40" s="15">
        <f t="shared" si="3"/>
        <v>33.729999999999997</v>
      </c>
      <c r="E40" s="15">
        <v>33.729999999999997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</row>
    <row r="41" spans="1:11" s="11" customFormat="1" ht="15" customHeight="1" x14ac:dyDescent="0.15">
      <c r="A41" s="19"/>
      <c r="B41" s="20"/>
      <c r="C41" s="20"/>
      <c r="D41" s="21"/>
      <c r="E41" s="21"/>
      <c r="F41" s="21"/>
      <c r="G41" s="21"/>
      <c r="H41" s="21"/>
      <c r="I41" s="21"/>
      <c r="J41" s="21"/>
      <c r="K41" s="21"/>
    </row>
    <row r="42" spans="1:11" s="11" customFormat="1" ht="15" customHeight="1" x14ac:dyDescent="0.15">
      <c r="A42" s="19"/>
      <c r="B42" s="20"/>
      <c r="C42" s="20"/>
      <c r="D42" s="21"/>
      <c r="E42" s="21"/>
      <c r="F42" s="21"/>
      <c r="G42" s="21"/>
      <c r="H42" s="21"/>
      <c r="I42" s="21"/>
      <c r="J42" s="21"/>
      <c r="K42" s="21"/>
    </row>
    <row r="43" spans="1:11" s="11" customFormat="1" ht="15" customHeight="1" x14ac:dyDescent="0.15">
      <c r="A43" s="19"/>
      <c r="B43" s="20"/>
      <c r="C43" s="20"/>
      <c r="D43" s="21"/>
      <c r="E43" s="21"/>
      <c r="F43" s="21"/>
      <c r="G43" s="21"/>
      <c r="H43" s="21"/>
      <c r="I43" s="21"/>
      <c r="J43" s="21"/>
      <c r="K43" s="21"/>
    </row>
    <row r="44" spans="1:11" s="11" customFormat="1" ht="15" customHeight="1" x14ac:dyDescent="0.15">
      <c r="A44" s="19"/>
      <c r="B44" s="20"/>
      <c r="C44" s="20"/>
      <c r="D44" s="21"/>
      <c r="E44" s="21"/>
      <c r="F44" s="21"/>
      <c r="G44" s="21"/>
      <c r="H44" s="21"/>
      <c r="I44" s="21"/>
      <c r="J44" s="21"/>
      <c r="K44" s="21"/>
    </row>
    <row r="45" spans="1:11" s="11" customFormat="1" ht="15" customHeight="1" x14ac:dyDescent="0.15">
      <c r="A45" s="19"/>
      <c r="B45" s="20"/>
      <c r="C45" s="20"/>
      <c r="D45" s="21"/>
      <c r="E45" s="21"/>
      <c r="F45" s="21"/>
      <c r="G45" s="21"/>
      <c r="H45" s="21"/>
      <c r="I45" s="21"/>
      <c r="J45" s="21"/>
      <c r="K45" s="21"/>
    </row>
    <row r="46" spans="1:11" s="11" customFormat="1" ht="15" customHeight="1" x14ac:dyDescent="0.15">
      <c r="A46" s="19"/>
      <c r="B46" s="20"/>
      <c r="C46" s="20"/>
      <c r="D46" s="21"/>
      <c r="E46" s="21"/>
      <c r="F46" s="21"/>
      <c r="G46" s="21"/>
      <c r="H46" s="21"/>
      <c r="I46" s="21"/>
      <c r="J46" s="21"/>
      <c r="K46" s="21"/>
    </row>
    <row r="47" spans="1:11" s="11" customFormat="1" ht="15" customHeight="1" x14ac:dyDescent="0.15">
      <c r="A47" s="19"/>
      <c r="B47" s="20"/>
      <c r="C47" s="20"/>
      <c r="D47" s="21"/>
      <c r="E47" s="21"/>
      <c r="F47" s="21"/>
      <c r="G47" s="21"/>
      <c r="H47" s="21"/>
      <c r="I47" s="21"/>
      <c r="J47" s="21"/>
      <c r="K47" s="21"/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5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C17" sqref="C17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30.5" style="3" customWidth="1"/>
    <col min="4" max="9" width="12.5" style="4" customWidth="1"/>
    <col min="10" max="256" width="7.5" style="5" customWidth="1"/>
    <col min="257" max="16384" width="7" style="5"/>
  </cols>
  <sheetData>
    <row r="1" spans="1:9" s="1" customFormat="1" ht="37.5" customHeight="1" x14ac:dyDescent="0.15">
      <c r="A1" s="29" t="s">
        <v>3</v>
      </c>
      <c r="B1" s="30"/>
      <c r="C1" s="30"/>
      <c r="D1" s="30"/>
      <c r="E1" s="30"/>
      <c r="F1" s="30"/>
      <c r="G1" s="30"/>
      <c r="H1" s="31"/>
      <c r="I1" s="30"/>
    </row>
    <row r="2" spans="1:9" s="1" customFormat="1" ht="15" customHeight="1" x14ac:dyDescent="0.15">
      <c r="A2" s="32" t="s">
        <v>10</v>
      </c>
      <c r="B2" s="30"/>
      <c r="C2" s="30"/>
      <c r="D2" s="30"/>
      <c r="E2" s="32"/>
      <c r="F2" s="31" t="s">
        <v>11</v>
      </c>
      <c r="G2" s="30"/>
      <c r="H2" s="31" t="s">
        <v>12</v>
      </c>
      <c r="I2" s="30"/>
    </row>
    <row r="3" spans="1:9" s="1" customFormat="1" ht="15" customHeight="1" x14ac:dyDescent="0.15">
      <c r="A3" s="33" t="s">
        <v>13</v>
      </c>
      <c r="B3" s="33" t="s">
        <v>67</v>
      </c>
      <c r="C3" s="33"/>
      <c r="D3" s="33" t="s">
        <v>153</v>
      </c>
      <c r="E3" s="33" t="s">
        <v>154</v>
      </c>
      <c r="F3" s="33" t="s">
        <v>155</v>
      </c>
      <c r="G3" s="33" t="s">
        <v>156</v>
      </c>
      <c r="H3" s="33" t="s">
        <v>157</v>
      </c>
      <c r="I3" s="33" t="s">
        <v>158</v>
      </c>
    </row>
    <row r="4" spans="1:9" s="1" customFormat="1" ht="15" customHeight="1" x14ac:dyDescent="0.15">
      <c r="A4" s="33"/>
      <c r="B4" s="7" t="s">
        <v>75</v>
      </c>
      <c r="C4" s="7" t="s">
        <v>76</v>
      </c>
      <c r="D4" s="33"/>
      <c r="E4" s="33"/>
      <c r="F4" s="33"/>
      <c r="G4" s="33"/>
      <c r="H4" s="33"/>
      <c r="I4" s="33"/>
    </row>
    <row r="5" spans="1:9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  <c r="G5" s="7" t="s">
        <v>80</v>
      </c>
      <c r="H5" s="7" t="s">
        <v>81</v>
      </c>
      <c r="I5" s="7" t="s">
        <v>82</v>
      </c>
    </row>
    <row r="6" spans="1:9" ht="15" customHeight="1" x14ac:dyDescent="0.15">
      <c r="A6" s="8">
        <f>ROW()</f>
        <v>6</v>
      </c>
      <c r="B6" s="9" t="s">
        <v>37</v>
      </c>
      <c r="C6" s="9" t="s">
        <v>85</v>
      </c>
      <c r="D6" s="10">
        <f>D7+D14+D22+D26+D35+D38</f>
        <v>7005.49</v>
      </c>
      <c r="E6" s="10">
        <f>E7+E14+E22+E26+E35+E38</f>
        <v>1303.07</v>
      </c>
      <c r="F6" s="10">
        <f>F7+F14+F22+F26+F35+F38</f>
        <v>5098.3</v>
      </c>
      <c r="G6" s="10">
        <v>0</v>
      </c>
      <c r="H6" s="10">
        <v>0</v>
      </c>
      <c r="I6" s="10">
        <v>0</v>
      </c>
    </row>
    <row r="7" spans="1:9" s="12" customFormat="1" ht="15" customHeight="1" x14ac:dyDescent="0.15">
      <c r="A7" s="16">
        <f>ROW()</f>
        <v>7</v>
      </c>
      <c r="B7" s="17" t="s">
        <v>86</v>
      </c>
      <c r="C7" s="17" t="s">
        <v>87</v>
      </c>
      <c r="D7" s="18">
        <f>SUM(E7:I7)</f>
        <v>858.87</v>
      </c>
      <c r="E7" s="18">
        <f>E8+E12</f>
        <v>655.87</v>
      </c>
      <c r="F7" s="18">
        <f>F8+F12</f>
        <v>203</v>
      </c>
      <c r="G7" s="18">
        <v>0</v>
      </c>
      <c r="H7" s="18">
        <v>0</v>
      </c>
      <c r="I7" s="18">
        <v>0</v>
      </c>
    </row>
    <row r="8" spans="1:9" s="11" customFormat="1" ht="15" customHeight="1" x14ac:dyDescent="0.15">
      <c r="A8" s="13">
        <f>ROW()</f>
        <v>8</v>
      </c>
      <c r="B8" s="14" t="s">
        <v>88</v>
      </c>
      <c r="C8" s="14" t="s">
        <v>89</v>
      </c>
      <c r="D8" s="15">
        <f>SUM(E8:I8)</f>
        <v>688.87</v>
      </c>
      <c r="E8" s="15">
        <v>655.87</v>
      </c>
      <c r="F8" s="15">
        <v>33</v>
      </c>
      <c r="G8" s="15">
        <v>0</v>
      </c>
      <c r="H8" s="15">
        <v>0</v>
      </c>
      <c r="I8" s="15">
        <v>0</v>
      </c>
    </row>
    <row r="9" spans="1:9" s="11" customFormat="1" ht="15" customHeight="1" x14ac:dyDescent="0.15">
      <c r="A9" s="13">
        <f>ROW()</f>
        <v>9</v>
      </c>
      <c r="B9" s="14" t="s">
        <v>90</v>
      </c>
      <c r="C9" s="14" t="s">
        <v>91</v>
      </c>
      <c r="D9" s="15">
        <f>SUM(E9:I9)</f>
        <v>655.87</v>
      </c>
      <c r="E9" s="15">
        <v>655.87</v>
      </c>
      <c r="F9" s="15">
        <v>0</v>
      </c>
      <c r="G9" s="15">
        <v>0</v>
      </c>
      <c r="H9" s="15">
        <v>0</v>
      </c>
      <c r="I9" s="15">
        <v>0</v>
      </c>
    </row>
    <row r="10" spans="1:9" s="11" customFormat="1" ht="15" customHeight="1" x14ac:dyDescent="0.15">
      <c r="A10" s="13">
        <f t="shared" ref="A10:A19" si="0">ROW()</f>
        <v>10</v>
      </c>
      <c r="B10" s="14" t="s">
        <v>92</v>
      </c>
      <c r="C10" s="14" t="s">
        <v>93</v>
      </c>
      <c r="D10" s="15">
        <f>SUM(E10:I10)</f>
        <v>3</v>
      </c>
      <c r="E10" s="15">
        <v>0</v>
      </c>
      <c r="F10" s="15">
        <v>3</v>
      </c>
      <c r="G10" s="15">
        <v>0</v>
      </c>
      <c r="H10" s="15">
        <v>0</v>
      </c>
      <c r="I10" s="15">
        <v>0</v>
      </c>
    </row>
    <row r="11" spans="1:9" s="11" customFormat="1" ht="15" customHeight="1" x14ac:dyDescent="0.15">
      <c r="A11" s="13">
        <f t="shared" si="0"/>
        <v>11</v>
      </c>
      <c r="B11" s="14" t="s">
        <v>94</v>
      </c>
      <c r="C11" s="14" t="s">
        <v>95</v>
      </c>
      <c r="D11" s="15">
        <f t="shared" ref="D11:D28" si="1">SUM(E11:I11)</f>
        <v>30</v>
      </c>
      <c r="E11" s="15">
        <v>0</v>
      </c>
      <c r="F11" s="15">
        <v>30</v>
      </c>
      <c r="G11" s="15">
        <v>0</v>
      </c>
      <c r="H11" s="15">
        <v>0</v>
      </c>
      <c r="I11" s="15">
        <v>0</v>
      </c>
    </row>
    <row r="12" spans="1:9" s="11" customFormat="1" ht="15" customHeight="1" x14ac:dyDescent="0.15">
      <c r="A12" s="13">
        <f t="shared" si="0"/>
        <v>12</v>
      </c>
      <c r="B12" s="14" t="s">
        <v>96</v>
      </c>
      <c r="C12" s="14" t="s">
        <v>97</v>
      </c>
      <c r="D12" s="15">
        <f t="shared" si="1"/>
        <v>170</v>
      </c>
      <c r="E12" s="15">
        <v>0</v>
      </c>
      <c r="F12" s="15">
        <v>170</v>
      </c>
      <c r="G12" s="15">
        <v>0</v>
      </c>
      <c r="H12" s="15">
        <v>0</v>
      </c>
      <c r="I12" s="15">
        <v>0</v>
      </c>
    </row>
    <row r="13" spans="1:9" s="11" customFormat="1" ht="15" customHeight="1" x14ac:dyDescent="0.15">
      <c r="A13" s="13">
        <f t="shared" si="0"/>
        <v>13</v>
      </c>
      <c r="B13" s="14" t="s">
        <v>98</v>
      </c>
      <c r="C13" s="14" t="s">
        <v>99</v>
      </c>
      <c r="D13" s="15">
        <f t="shared" si="1"/>
        <v>170</v>
      </c>
      <c r="E13" s="15">
        <v>0</v>
      </c>
      <c r="F13" s="15">
        <v>170</v>
      </c>
      <c r="G13" s="15">
        <v>0</v>
      </c>
      <c r="H13" s="15">
        <v>0</v>
      </c>
      <c r="I13" s="15">
        <v>0</v>
      </c>
    </row>
    <row r="14" spans="1:9" s="12" customFormat="1" ht="15" customHeight="1" x14ac:dyDescent="0.15">
      <c r="A14" s="13">
        <f t="shared" si="0"/>
        <v>14</v>
      </c>
      <c r="B14" s="17" t="s">
        <v>100</v>
      </c>
      <c r="C14" s="17" t="s">
        <v>101</v>
      </c>
      <c r="D14" s="18">
        <f>D15+D17+D20</f>
        <v>3085.14</v>
      </c>
      <c r="E14" s="18">
        <f>E15+E17+E20</f>
        <v>465.32</v>
      </c>
      <c r="F14" s="18">
        <f>F15+F17+F20</f>
        <v>2015.7</v>
      </c>
      <c r="G14" s="18">
        <v>0</v>
      </c>
      <c r="H14" s="18">
        <v>0</v>
      </c>
      <c r="I14" s="18">
        <v>0</v>
      </c>
    </row>
    <row r="15" spans="1:9" s="11" customFormat="1" ht="15" customHeight="1" x14ac:dyDescent="0.15">
      <c r="A15" s="13">
        <f t="shared" si="0"/>
        <v>15</v>
      </c>
      <c r="B15" s="14" t="s">
        <v>102</v>
      </c>
      <c r="C15" s="14" t="s">
        <v>103</v>
      </c>
      <c r="D15" s="15">
        <f>SUM(D16)</f>
        <v>2975.7</v>
      </c>
      <c r="E15" s="15">
        <v>397.88</v>
      </c>
      <c r="F15" s="15">
        <f>F16</f>
        <v>1973.7</v>
      </c>
      <c r="G15" s="15">
        <v>0</v>
      </c>
      <c r="H15" s="15">
        <v>0</v>
      </c>
      <c r="I15" s="15">
        <v>0</v>
      </c>
    </row>
    <row r="16" spans="1:9" s="11" customFormat="1" ht="15" customHeight="1" x14ac:dyDescent="0.15">
      <c r="A16" s="13">
        <f t="shared" si="0"/>
        <v>16</v>
      </c>
      <c r="B16" s="14" t="s">
        <v>104</v>
      </c>
      <c r="C16" s="14" t="s">
        <v>105</v>
      </c>
      <c r="D16" s="15">
        <f t="shared" si="1"/>
        <v>2975.7</v>
      </c>
      <c r="E16" s="15">
        <v>1002</v>
      </c>
      <c r="F16" s="15">
        <f>1930+43.7</f>
        <v>1973.7</v>
      </c>
      <c r="G16" s="15">
        <v>0</v>
      </c>
      <c r="H16" s="15">
        <v>0</v>
      </c>
      <c r="I16" s="15">
        <v>0</v>
      </c>
    </row>
    <row r="17" spans="1:9" s="11" customFormat="1" ht="15" customHeight="1" x14ac:dyDescent="0.15">
      <c r="A17" s="13">
        <f t="shared" si="0"/>
        <v>17</v>
      </c>
      <c r="B17" s="14" t="s">
        <v>106</v>
      </c>
      <c r="C17" s="14" t="s">
        <v>107</v>
      </c>
      <c r="D17" s="15">
        <f t="shared" si="1"/>
        <v>67.44</v>
      </c>
      <c r="E17" s="15">
        <f>E18+E19</f>
        <v>67.44</v>
      </c>
      <c r="F17" s="15">
        <v>0</v>
      </c>
      <c r="G17" s="15">
        <v>0</v>
      </c>
      <c r="H17" s="15">
        <v>0</v>
      </c>
      <c r="I17" s="15">
        <v>0</v>
      </c>
    </row>
    <row r="18" spans="1:9" s="11" customFormat="1" ht="15" customHeight="1" x14ac:dyDescent="0.15">
      <c r="A18" s="13">
        <f t="shared" si="0"/>
        <v>18</v>
      </c>
      <c r="B18" s="14" t="s">
        <v>108</v>
      </c>
      <c r="C18" s="14" t="s">
        <v>109</v>
      </c>
      <c r="D18" s="15">
        <f t="shared" si="1"/>
        <v>44.96</v>
      </c>
      <c r="E18" s="15">
        <f>7.01+37.95</f>
        <v>44.96</v>
      </c>
      <c r="F18" s="15">
        <v>0</v>
      </c>
      <c r="G18" s="15">
        <v>0</v>
      </c>
      <c r="H18" s="15">
        <v>0</v>
      </c>
      <c r="I18" s="15">
        <v>0</v>
      </c>
    </row>
    <row r="19" spans="1:9" s="11" customFormat="1" ht="15" customHeight="1" x14ac:dyDescent="0.15">
      <c r="A19" s="13">
        <f t="shared" si="0"/>
        <v>19</v>
      </c>
      <c r="B19" s="14" t="s">
        <v>110</v>
      </c>
      <c r="C19" s="14" t="s">
        <v>111</v>
      </c>
      <c r="D19" s="15">
        <f t="shared" si="1"/>
        <v>22.48</v>
      </c>
      <c r="E19" s="15">
        <v>22.48</v>
      </c>
      <c r="F19" s="15">
        <v>0</v>
      </c>
      <c r="G19" s="15">
        <v>0</v>
      </c>
      <c r="H19" s="15">
        <v>0</v>
      </c>
      <c r="I19" s="15">
        <v>0</v>
      </c>
    </row>
    <row r="20" spans="1:9" s="11" customFormat="1" ht="15" customHeight="1" x14ac:dyDescent="0.15">
      <c r="A20" s="13">
        <f t="shared" ref="A20:A28" si="2">ROW()</f>
        <v>20</v>
      </c>
      <c r="B20" s="14" t="s">
        <v>112</v>
      </c>
      <c r="C20" s="14" t="s">
        <v>113</v>
      </c>
      <c r="D20" s="15">
        <f t="shared" si="1"/>
        <v>42</v>
      </c>
      <c r="E20" s="15">
        <v>0</v>
      </c>
      <c r="F20" s="15">
        <f>F21</f>
        <v>42</v>
      </c>
      <c r="G20" s="15">
        <v>0</v>
      </c>
      <c r="H20" s="15">
        <v>0</v>
      </c>
      <c r="I20" s="15">
        <v>0</v>
      </c>
    </row>
    <row r="21" spans="1:9" s="11" customFormat="1" ht="15" customHeight="1" x14ac:dyDescent="0.15">
      <c r="A21" s="13">
        <f t="shared" si="2"/>
        <v>21</v>
      </c>
      <c r="B21" s="14" t="s">
        <v>114</v>
      </c>
      <c r="C21" s="14" t="s">
        <v>115</v>
      </c>
      <c r="D21" s="15">
        <f t="shared" si="1"/>
        <v>42</v>
      </c>
      <c r="E21" s="15">
        <v>0</v>
      </c>
      <c r="F21" s="15">
        <v>42</v>
      </c>
      <c r="G21" s="15">
        <v>0</v>
      </c>
      <c r="H21" s="15">
        <v>0</v>
      </c>
      <c r="I21" s="15">
        <v>0</v>
      </c>
    </row>
    <row r="22" spans="1:9" s="12" customFormat="1" ht="15" customHeight="1" x14ac:dyDescent="0.15">
      <c r="A22" s="13">
        <f t="shared" si="2"/>
        <v>22</v>
      </c>
      <c r="B22" s="17" t="s">
        <v>116</v>
      </c>
      <c r="C22" s="17" t="s">
        <v>117</v>
      </c>
      <c r="D22" s="18">
        <f t="shared" si="1"/>
        <v>42.15</v>
      </c>
      <c r="E22" s="18">
        <f>E23</f>
        <v>42.15</v>
      </c>
      <c r="F22" s="18">
        <v>0</v>
      </c>
      <c r="G22" s="18">
        <v>0</v>
      </c>
      <c r="H22" s="18">
        <v>0</v>
      </c>
      <c r="I22" s="18">
        <v>0</v>
      </c>
    </row>
    <row r="23" spans="1:9" s="11" customFormat="1" ht="15" customHeight="1" x14ac:dyDescent="0.15">
      <c r="A23" s="13">
        <f t="shared" si="2"/>
        <v>23</v>
      </c>
      <c r="B23" s="14" t="s">
        <v>118</v>
      </c>
      <c r="C23" s="14" t="s">
        <v>119</v>
      </c>
      <c r="D23" s="15">
        <f t="shared" si="1"/>
        <v>42.15</v>
      </c>
      <c r="E23" s="15">
        <f>SUM(E24:E25)</f>
        <v>42.15</v>
      </c>
      <c r="F23" s="15">
        <v>0</v>
      </c>
      <c r="G23" s="15">
        <v>0</v>
      </c>
      <c r="H23" s="15">
        <v>0</v>
      </c>
      <c r="I23" s="15">
        <v>0</v>
      </c>
    </row>
    <row r="24" spans="1:9" s="11" customFormat="1" ht="15" customHeight="1" x14ac:dyDescent="0.15">
      <c r="A24" s="13">
        <f t="shared" si="2"/>
        <v>24</v>
      </c>
      <c r="B24" s="14" t="s">
        <v>120</v>
      </c>
      <c r="C24" s="14" t="s">
        <v>121</v>
      </c>
      <c r="D24" s="15">
        <f t="shared" si="1"/>
        <v>6.57</v>
      </c>
      <c r="E24" s="15">
        <v>6.57</v>
      </c>
      <c r="F24" s="15">
        <v>0</v>
      </c>
      <c r="G24" s="15">
        <v>0</v>
      </c>
      <c r="H24" s="15">
        <v>0</v>
      </c>
      <c r="I24" s="15">
        <v>0</v>
      </c>
    </row>
    <row r="25" spans="1:9" s="11" customFormat="1" ht="15" customHeight="1" x14ac:dyDescent="0.15">
      <c r="A25" s="13">
        <f t="shared" si="2"/>
        <v>25</v>
      </c>
      <c r="B25" s="14" t="s">
        <v>122</v>
      </c>
      <c r="C25" s="14" t="s">
        <v>123</v>
      </c>
      <c r="D25" s="15">
        <f t="shared" si="1"/>
        <v>35.58</v>
      </c>
      <c r="E25" s="15">
        <v>35.58</v>
      </c>
      <c r="F25" s="15">
        <v>0</v>
      </c>
      <c r="G25" s="15">
        <v>0</v>
      </c>
      <c r="H25" s="15">
        <v>0</v>
      </c>
      <c r="I25" s="15">
        <v>0</v>
      </c>
    </row>
    <row r="26" spans="1:9" s="12" customFormat="1" ht="15" customHeight="1" x14ac:dyDescent="0.15">
      <c r="A26" s="13">
        <f t="shared" si="2"/>
        <v>26</v>
      </c>
      <c r="B26" s="17" t="s">
        <v>124</v>
      </c>
      <c r="C26" s="17" t="s">
        <v>125</v>
      </c>
      <c r="D26" s="18">
        <f t="shared" si="1"/>
        <v>2591.3000000000002</v>
      </c>
      <c r="E26" s="18">
        <f>E27+E29+E31</f>
        <v>0</v>
      </c>
      <c r="F26" s="18">
        <f>F27+F29+F31</f>
        <v>2591.3000000000002</v>
      </c>
      <c r="G26" s="18">
        <v>0</v>
      </c>
      <c r="H26" s="18">
        <v>0</v>
      </c>
      <c r="I26" s="18">
        <v>0</v>
      </c>
    </row>
    <row r="27" spans="1:9" s="11" customFormat="1" ht="15" customHeight="1" x14ac:dyDescent="0.15">
      <c r="A27" s="13">
        <f t="shared" si="2"/>
        <v>27</v>
      </c>
      <c r="B27" s="14" t="s">
        <v>126</v>
      </c>
      <c r="C27" s="14" t="s">
        <v>127</v>
      </c>
      <c r="D27" s="15">
        <f t="shared" si="1"/>
        <v>5.2</v>
      </c>
      <c r="E27" s="15">
        <v>0</v>
      </c>
      <c r="F27" s="15">
        <v>5.2</v>
      </c>
      <c r="G27" s="15">
        <v>0</v>
      </c>
      <c r="H27" s="15">
        <v>0</v>
      </c>
      <c r="I27" s="15">
        <v>0</v>
      </c>
    </row>
    <row r="28" spans="1:9" s="11" customFormat="1" ht="15" customHeight="1" x14ac:dyDescent="0.15">
      <c r="A28" s="13">
        <f t="shared" si="2"/>
        <v>28</v>
      </c>
      <c r="B28" s="14" t="s">
        <v>128</v>
      </c>
      <c r="C28" s="14" t="s">
        <v>129</v>
      </c>
      <c r="D28" s="15">
        <f t="shared" si="1"/>
        <v>5.2</v>
      </c>
      <c r="E28" s="15">
        <v>0</v>
      </c>
      <c r="F28" s="15">
        <v>5.2</v>
      </c>
      <c r="G28" s="15">
        <v>0</v>
      </c>
      <c r="H28" s="15">
        <v>0</v>
      </c>
      <c r="I28" s="15">
        <v>0</v>
      </c>
    </row>
    <row r="29" spans="1:9" s="11" customFormat="1" ht="15" customHeight="1" x14ac:dyDescent="0.15">
      <c r="A29" s="13">
        <f t="shared" ref="A29:A35" si="3">ROW()</f>
        <v>29</v>
      </c>
      <c r="B29" s="14" t="s">
        <v>130</v>
      </c>
      <c r="C29" s="14" t="s">
        <v>131</v>
      </c>
      <c r="D29" s="15">
        <f t="shared" ref="D29:D34" si="4">SUM(E29:I29)</f>
        <v>281</v>
      </c>
      <c r="E29" s="15">
        <f>E30</f>
        <v>0</v>
      </c>
      <c r="F29" s="15">
        <f>F30</f>
        <v>281</v>
      </c>
      <c r="G29" s="15">
        <f>G30</f>
        <v>0</v>
      </c>
      <c r="H29" s="15">
        <f>H30</f>
        <v>0</v>
      </c>
      <c r="I29" s="15">
        <f>I30</f>
        <v>0</v>
      </c>
    </row>
    <row r="30" spans="1:9" s="11" customFormat="1" ht="15" customHeight="1" x14ac:dyDescent="0.15">
      <c r="A30" s="13">
        <f t="shared" si="3"/>
        <v>30</v>
      </c>
      <c r="B30" s="14" t="s">
        <v>132</v>
      </c>
      <c r="C30" s="14" t="s">
        <v>131</v>
      </c>
      <c r="D30" s="15">
        <f t="shared" si="4"/>
        <v>281</v>
      </c>
      <c r="E30" s="15">
        <v>0</v>
      </c>
      <c r="F30" s="15">
        <v>281</v>
      </c>
      <c r="G30" s="15">
        <v>0</v>
      </c>
      <c r="H30" s="15">
        <v>0</v>
      </c>
      <c r="I30" s="15">
        <v>0</v>
      </c>
    </row>
    <row r="31" spans="1:9" s="11" customFormat="1" ht="15" customHeight="1" x14ac:dyDescent="0.15">
      <c r="A31" s="13">
        <f t="shared" si="3"/>
        <v>31</v>
      </c>
      <c r="B31" s="14" t="s">
        <v>133</v>
      </c>
      <c r="C31" s="14" t="s">
        <v>134</v>
      </c>
      <c r="D31" s="15">
        <f t="shared" si="4"/>
        <v>2305.1</v>
      </c>
      <c r="E31" s="15">
        <f>E32+E33+E34</f>
        <v>0</v>
      </c>
      <c r="F31" s="15">
        <f>F32+F33+F34</f>
        <v>2305.1</v>
      </c>
      <c r="G31" s="15">
        <v>0</v>
      </c>
      <c r="H31" s="15">
        <v>0</v>
      </c>
      <c r="I31" s="15">
        <v>0</v>
      </c>
    </row>
    <row r="32" spans="1:9" s="11" customFormat="1" ht="15" customHeight="1" x14ac:dyDescent="0.15">
      <c r="A32" s="13">
        <f t="shared" si="3"/>
        <v>32</v>
      </c>
      <c r="B32" s="14" t="s">
        <v>135</v>
      </c>
      <c r="C32" s="14" t="s">
        <v>136</v>
      </c>
      <c r="D32" s="15">
        <f t="shared" si="4"/>
        <v>50</v>
      </c>
      <c r="E32" s="15">
        <v>0</v>
      </c>
      <c r="F32" s="15">
        <v>50</v>
      </c>
      <c r="G32" s="15">
        <v>0</v>
      </c>
      <c r="H32" s="15">
        <v>0</v>
      </c>
      <c r="I32" s="15">
        <v>0</v>
      </c>
    </row>
    <row r="33" spans="1:9" s="11" customFormat="1" ht="15" customHeight="1" x14ac:dyDescent="0.15">
      <c r="A33" s="13">
        <f t="shared" si="3"/>
        <v>33</v>
      </c>
      <c r="B33" s="14" t="s">
        <v>137</v>
      </c>
      <c r="C33" s="14" t="s">
        <v>138</v>
      </c>
      <c r="D33" s="15">
        <f t="shared" si="4"/>
        <v>2045.1</v>
      </c>
      <c r="E33" s="15">
        <v>0</v>
      </c>
      <c r="F33" s="15">
        <v>2045.1</v>
      </c>
      <c r="G33" s="15">
        <v>0</v>
      </c>
      <c r="H33" s="15">
        <v>0</v>
      </c>
      <c r="I33" s="15">
        <v>0</v>
      </c>
    </row>
    <row r="34" spans="1:9" s="11" customFormat="1" ht="15" customHeight="1" x14ac:dyDescent="0.15">
      <c r="A34" s="13">
        <f t="shared" si="3"/>
        <v>34</v>
      </c>
      <c r="B34" s="14" t="s">
        <v>139</v>
      </c>
      <c r="C34" s="14" t="s">
        <v>140</v>
      </c>
      <c r="D34" s="15">
        <f t="shared" si="4"/>
        <v>210</v>
      </c>
      <c r="E34" s="15">
        <v>0</v>
      </c>
      <c r="F34" s="15">
        <v>210</v>
      </c>
      <c r="G34" s="15">
        <v>0</v>
      </c>
      <c r="H34" s="15">
        <v>0</v>
      </c>
      <c r="I34" s="15">
        <v>0</v>
      </c>
    </row>
    <row r="35" spans="1:9" s="12" customFormat="1" ht="15" customHeight="1" x14ac:dyDescent="0.15">
      <c r="A35" s="13">
        <f t="shared" si="3"/>
        <v>35</v>
      </c>
      <c r="B35" s="17" t="s">
        <v>141</v>
      </c>
      <c r="C35" s="17" t="s">
        <v>142</v>
      </c>
      <c r="D35" s="18">
        <f t="shared" ref="D35:D40" si="5">SUM(E35:I35)</f>
        <v>394.3</v>
      </c>
      <c r="E35" s="18">
        <f>E36</f>
        <v>106</v>
      </c>
      <c r="F35" s="18">
        <f>F36</f>
        <v>288.3</v>
      </c>
      <c r="G35" s="18">
        <v>0</v>
      </c>
      <c r="H35" s="18">
        <v>0</v>
      </c>
      <c r="I35" s="18">
        <v>0</v>
      </c>
    </row>
    <row r="36" spans="1:9" s="11" customFormat="1" ht="15" customHeight="1" x14ac:dyDescent="0.15">
      <c r="A36" s="13">
        <f>ROW()</f>
        <v>36</v>
      </c>
      <c r="B36" s="14" t="s">
        <v>143</v>
      </c>
      <c r="C36" s="14" t="s">
        <v>144</v>
      </c>
      <c r="D36" s="15">
        <f t="shared" si="5"/>
        <v>394.3</v>
      </c>
      <c r="E36" s="15">
        <f>E37</f>
        <v>106</v>
      </c>
      <c r="F36" s="15">
        <f>F37</f>
        <v>288.3</v>
      </c>
      <c r="G36" s="15">
        <v>0</v>
      </c>
      <c r="H36" s="15">
        <v>0</v>
      </c>
      <c r="I36" s="15">
        <v>0</v>
      </c>
    </row>
    <row r="37" spans="1:9" s="11" customFormat="1" ht="15" customHeight="1" x14ac:dyDescent="0.15">
      <c r="A37" s="13">
        <f>ROW()</f>
        <v>37</v>
      </c>
      <c r="B37" s="14" t="s">
        <v>145</v>
      </c>
      <c r="C37" s="14" t="s">
        <v>146</v>
      </c>
      <c r="D37" s="15">
        <f t="shared" si="5"/>
        <v>394.3</v>
      </c>
      <c r="E37" s="15">
        <v>106</v>
      </c>
      <c r="F37" s="15">
        <f>71+76+43.3+20+60+18</f>
        <v>288.3</v>
      </c>
      <c r="G37" s="15">
        <v>0</v>
      </c>
      <c r="H37" s="15">
        <v>0</v>
      </c>
      <c r="I37" s="15">
        <v>0</v>
      </c>
    </row>
    <row r="38" spans="1:9" s="12" customFormat="1" ht="15" customHeight="1" x14ac:dyDescent="0.15">
      <c r="A38" s="13">
        <f>ROW()</f>
        <v>38</v>
      </c>
      <c r="B38" s="17" t="s">
        <v>147</v>
      </c>
      <c r="C38" s="17" t="s">
        <v>148</v>
      </c>
      <c r="D38" s="18">
        <f t="shared" si="5"/>
        <v>33.729999999999997</v>
      </c>
      <c r="E38" s="18">
        <f>E39</f>
        <v>33.729999999999997</v>
      </c>
      <c r="F38" s="18">
        <v>0</v>
      </c>
      <c r="G38" s="18">
        <v>0</v>
      </c>
      <c r="H38" s="18">
        <v>0</v>
      </c>
      <c r="I38" s="18">
        <v>0</v>
      </c>
    </row>
    <row r="39" spans="1:9" s="11" customFormat="1" ht="15" customHeight="1" x14ac:dyDescent="0.15">
      <c r="A39" s="13">
        <f>ROW()</f>
        <v>39</v>
      </c>
      <c r="B39" s="14" t="s">
        <v>149</v>
      </c>
      <c r="C39" s="14" t="s">
        <v>150</v>
      </c>
      <c r="D39" s="15">
        <f t="shared" si="5"/>
        <v>33.729999999999997</v>
      </c>
      <c r="E39" s="15">
        <f>E40</f>
        <v>33.729999999999997</v>
      </c>
      <c r="F39" s="15">
        <v>0</v>
      </c>
      <c r="G39" s="15">
        <v>0</v>
      </c>
      <c r="H39" s="15">
        <v>0</v>
      </c>
      <c r="I39" s="15">
        <v>0</v>
      </c>
    </row>
    <row r="40" spans="1:9" s="11" customFormat="1" ht="15" customHeight="1" x14ac:dyDescent="0.15">
      <c r="A40" s="13">
        <f>ROW()</f>
        <v>40</v>
      </c>
      <c r="B40" s="14" t="s">
        <v>151</v>
      </c>
      <c r="C40" s="14" t="s">
        <v>152</v>
      </c>
      <c r="D40" s="15">
        <f t="shared" si="5"/>
        <v>33.729999999999997</v>
      </c>
      <c r="E40" s="15">
        <v>33.729999999999997</v>
      </c>
      <c r="F40" s="15">
        <v>0</v>
      </c>
      <c r="G40" s="15">
        <v>0</v>
      </c>
      <c r="H40" s="15">
        <v>0</v>
      </c>
      <c r="I40" s="15">
        <v>0</v>
      </c>
    </row>
    <row r="41" spans="1:9" s="11" customFormat="1" ht="15" customHeight="1" x14ac:dyDescent="0.15">
      <c r="A41" s="19"/>
      <c r="B41" s="20"/>
      <c r="C41" s="20"/>
      <c r="D41" s="21"/>
      <c r="E41" s="21"/>
      <c r="F41" s="21"/>
      <c r="G41" s="21"/>
      <c r="H41" s="21"/>
      <c r="I41" s="21"/>
    </row>
    <row r="42" spans="1:9" s="11" customFormat="1" ht="15" customHeight="1" x14ac:dyDescent="0.15">
      <c r="A42" s="19"/>
      <c r="B42" s="20"/>
      <c r="C42" s="20"/>
      <c r="D42" s="21"/>
      <c r="E42" s="21"/>
      <c r="F42" s="21"/>
      <c r="G42" s="21"/>
      <c r="H42" s="21"/>
      <c r="I42" s="21"/>
    </row>
    <row r="43" spans="1:9" s="11" customFormat="1" ht="15" customHeight="1" x14ac:dyDescent="0.15">
      <c r="A43" s="19"/>
      <c r="B43" s="20"/>
      <c r="C43" s="20"/>
      <c r="D43" s="21"/>
      <c r="E43" s="21"/>
      <c r="F43" s="21"/>
      <c r="G43" s="21"/>
      <c r="H43" s="21"/>
      <c r="I43" s="21"/>
    </row>
    <row r="44" spans="1:9" s="11" customFormat="1" ht="15" customHeight="1" x14ac:dyDescent="0.15">
      <c r="A44" s="19"/>
      <c r="B44" s="20"/>
      <c r="C44" s="20"/>
      <c r="D44" s="21"/>
      <c r="E44" s="21"/>
      <c r="F44" s="21"/>
      <c r="G44" s="21"/>
      <c r="H44" s="21"/>
      <c r="I44" s="21"/>
    </row>
    <row r="45" spans="1:9" s="11" customFormat="1" ht="15" customHeight="1" x14ac:dyDescent="0.15">
      <c r="A45" s="19"/>
      <c r="B45" s="20"/>
      <c r="C45" s="20"/>
      <c r="D45" s="21"/>
      <c r="E45" s="21"/>
      <c r="F45" s="21"/>
      <c r="G45" s="21"/>
      <c r="H45" s="21"/>
      <c r="I45" s="21"/>
    </row>
    <row r="46" spans="1:9" s="11" customFormat="1" ht="15" customHeight="1" x14ac:dyDescent="0.15">
      <c r="A46" s="19"/>
      <c r="B46" s="20"/>
      <c r="C46" s="20"/>
      <c r="D46" s="21"/>
      <c r="E46" s="21"/>
      <c r="F46" s="21"/>
      <c r="G46" s="21"/>
      <c r="H46" s="21"/>
      <c r="I46" s="21"/>
    </row>
    <row r="47" spans="1:9" s="11" customFormat="1" ht="15" customHeight="1" x14ac:dyDescent="0.15">
      <c r="A47" s="19"/>
      <c r="B47" s="20"/>
      <c r="C47" s="20"/>
      <c r="D47" s="21"/>
      <c r="E47" s="21"/>
      <c r="F47" s="21"/>
      <c r="G47" s="21"/>
      <c r="H47" s="21"/>
      <c r="I47" s="21"/>
    </row>
    <row r="48" spans="1:9" s="11" customFormat="1" ht="15" customHeight="1" x14ac:dyDescent="0.15">
      <c r="A48" s="19"/>
      <c r="B48" s="20"/>
      <c r="C48" s="20"/>
      <c r="D48" s="21"/>
      <c r="E48" s="21"/>
      <c r="F48" s="21"/>
      <c r="G48" s="21"/>
      <c r="H48" s="21"/>
      <c r="I48" s="21"/>
    </row>
    <row r="49" spans="1:9" s="11" customFormat="1" ht="15" customHeight="1" x14ac:dyDescent="0.15">
      <c r="A49" s="19"/>
      <c r="B49" s="20"/>
      <c r="C49" s="20"/>
      <c r="D49" s="21"/>
      <c r="E49" s="21"/>
      <c r="F49" s="21"/>
      <c r="G49" s="21"/>
      <c r="H49" s="21"/>
      <c r="I49" s="21"/>
    </row>
    <row r="50" spans="1:9" s="11" customFormat="1" ht="15" customHeight="1" x14ac:dyDescent="0.15">
      <c r="A50" s="19"/>
      <c r="B50" s="20"/>
      <c r="C50" s="20"/>
      <c r="D50" s="21"/>
      <c r="E50" s="21"/>
      <c r="F50" s="21"/>
      <c r="G50" s="21"/>
      <c r="H50" s="21"/>
      <c r="I50" s="21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24" sqref="C24"/>
    </sheetView>
  </sheetViews>
  <sheetFormatPr defaultColWidth="7" defaultRowHeight="15" customHeight="1" x14ac:dyDescent="0.15"/>
  <cols>
    <col min="1" max="1" width="6.25" style="2" customWidth="1"/>
    <col min="2" max="2" width="32.5" style="3" customWidth="1"/>
    <col min="3" max="3" width="12.5" style="4" customWidth="1"/>
    <col min="4" max="4" width="32.5" style="3" customWidth="1"/>
    <col min="5" max="8" width="12.5" style="4" customWidth="1"/>
    <col min="9" max="256" width="7.5" style="5" customWidth="1"/>
    <col min="257" max="16384" width="7" style="5"/>
  </cols>
  <sheetData>
    <row r="1" spans="1:8" s="1" customFormat="1" ht="37.5" customHeight="1" x14ac:dyDescent="0.15">
      <c r="A1" s="29" t="s">
        <v>4</v>
      </c>
      <c r="B1" s="30"/>
      <c r="C1" s="30"/>
      <c r="D1" s="30"/>
      <c r="E1" s="30"/>
      <c r="F1" s="30"/>
      <c r="G1" s="31"/>
      <c r="H1" s="30"/>
    </row>
    <row r="2" spans="1:8" s="1" customFormat="1" ht="15" customHeight="1" x14ac:dyDescent="0.15">
      <c r="A2" s="32" t="s">
        <v>10</v>
      </c>
      <c r="B2" s="30"/>
      <c r="C2" s="30"/>
      <c r="D2" s="30"/>
      <c r="E2" s="31" t="s">
        <v>11</v>
      </c>
      <c r="F2" s="30"/>
      <c r="G2" s="31" t="s">
        <v>12</v>
      </c>
      <c r="H2" s="30"/>
    </row>
    <row r="3" spans="1:8" s="1" customFormat="1" ht="15" customHeight="1" x14ac:dyDescent="0.15">
      <c r="A3" s="33" t="s">
        <v>13</v>
      </c>
      <c r="B3" s="33" t="s">
        <v>14</v>
      </c>
      <c r="C3" s="33"/>
      <c r="D3" s="33" t="s">
        <v>15</v>
      </c>
      <c r="E3" s="33"/>
      <c r="F3" s="33"/>
      <c r="G3" s="33"/>
      <c r="H3" s="33"/>
    </row>
    <row r="4" spans="1:8" s="1" customFormat="1" ht="30" customHeight="1" x14ac:dyDescent="0.15">
      <c r="A4" s="33"/>
      <c r="B4" s="7" t="s">
        <v>16</v>
      </c>
      <c r="C4" s="7" t="s">
        <v>159</v>
      </c>
      <c r="D4" s="7" t="s">
        <v>16</v>
      </c>
      <c r="E4" s="7" t="s">
        <v>85</v>
      </c>
      <c r="F4" s="7" t="s">
        <v>160</v>
      </c>
      <c r="G4" s="7" t="s">
        <v>161</v>
      </c>
      <c r="H4" s="7" t="s">
        <v>162</v>
      </c>
    </row>
    <row r="5" spans="1:8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  <c r="G5" s="7" t="s">
        <v>80</v>
      </c>
      <c r="H5" s="7" t="s">
        <v>81</v>
      </c>
    </row>
    <row r="6" spans="1:8" ht="15" customHeight="1" x14ac:dyDescent="0.15">
      <c r="A6" s="8">
        <f t="shared" ref="A6:A37" si="0">ROW()</f>
        <v>6</v>
      </c>
      <c r="B6" s="9" t="s">
        <v>163</v>
      </c>
      <c r="C6" s="10">
        <v>4700.3900000000003</v>
      </c>
      <c r="D6" s="9" t="s">
        <v>24</v>
      </c>
      <c r="E6" s="10">
        <f>F6+G6</f>
        <v>858.87</v>
      </c>
      <c r="F6" s="10">
        <v>858.87</v>
      </c>
      <c r="G6" s="10">
        <v>0</v>
      </c>
      <c r="H6" s="10">
        <v>0</v>
      </c>
    </row>
    <row r="7" spans="1:8" ht="15" customHeight="1" x14ac:dyDescent="0.15">
      <c r="A7" s="8">
        <f t="shared" si="0"/>
        <v>7</v>
      </c>
      <c r="B7" s="9" t="s">
        <v>164</v>
      </c>
      <c r="C7" s="10">
        <v>2305.1</v>
      </c>
      <c r="D7" s="9" t="s">
        <v>26</v>
      </c>
      <c r="E7" s="10">
        <f t="shared" ref="E7:E17" si="1">F7+G7</f>
        <v>0</v>
      </c>
      <c r="F7" s="10">
        <v>0</v>
      </c>
      <c r="G7" s="10">
        <v>0</v>
      </c>
      <c r="H7" s="10">
        <v>0</v>
      </c>
    </row>
    <row r="8" spans="1:8" ht="15" customHeight="1" x14ac:dyDescent="0.15">
      <c r="A8" s="8">
        <f t="shared" si="0"/>
        <v>8</v>
      </c>
      <c r="B8" s="9" t="s">
        <v>165</v>
      </c>
      <c r="C8" s="10">
        <v>0</v>
      </c>
      <c r="D8" s="9" t="s">
        <v>28</v>
      </c>
      <c r="E8" s="10">
        <f t="shared" si="1"/>
        <v>0</v>
      </c>
      <c r="F8" s="10">
        <v>0</v>
      </c>
      <c r="G8" s="10">
        <v>0</v>
      </c>
      <c r="H8" s="10">
        <v>0</v>
      </c>
    </row>
    <row r="9" spans="1:8" ht="15" customHeight="1" x14ac:dyDescent="0.15">
      <c r="A9" s="8">
        <f t="shared" si="0"/>
        <v>9</v>
      </c>
      <c r="B9" s="9" t="s">
        <v>37</v>
      </c>
      <c r="C9" s="10" t="s">
        <v>37</v>
      </c>
      <c r="D9" s="9" t="s">
        <v>30</v>
      </c>
      <c r="E9" s="10">
        <f t="shared" si="1"/>
        <v>0</v>
      </c>
      <c r="F9" s="10">
        <v>0</v>
      </c>
      <c r="G9" s="10">
        <v>0</v>
      </c>
      <c r="H9" s="10">
        <v>0</v>
      </c>
    </row>
    <row r="10" spans="1:8" ht="15" customHeight="1" x14ac:dyDescent="0.15">
      <c r="A10" s="8">
        <f t="shared" si="0"/>
        <v>10</v>
      </c>
      <c r="B10" s="9" t="s">
        <v>37</v>
      </c>
      <c r="C10" s="10" t="s">
        <v>37</v>
      </c>
      <c r="D10" s="9" t="s">
        <v>32</v>
      </c>
      <c r="E10" s="10">
        <f t="shared" si="1"/>
        <v>0</v>
      </c>
      <c r="F10" s="10">
        <v>0</v>
      </c>
      <c r="G10" s="10">
        <v>0</v>
      </c>
      <c r="H10" s="10">
        <v>0</v>
      </c>
    </row>
    <row r="11" spans="1:8" ht="15" customHeight="1" x14ac:dyDescent="0.15">
      <c r="A11" s="8">
        <f t="shared" si="0"/>
        <v>11</v>
      </c>
      <c r="B11" s="9" t="s">
        <v>37</v>
      </c>
      <c r="C11" s="10" t="s">
        <v>37</v>
      </c>
      <c r="D11" s="9" t="s">
        <v>34</v>
      </c>
      <c r="E11" s="10">
        <f t="shared" si="1"/>
        <v>0</v>
      </c>
      <c r="F11" s="10">
        <v>0</v>
      </c>
      <c r="G11" s="10">
        <v>0</v>
      </c>
      <c r="H11" s="10">
        <v>0</v>
      </c>
    </row>
    <row r="12" spans="1:8" ht="15" customHeight="1" x14ac:dyDescent="0.15">
      <c r="A12" s="8">
        <f t="shared" si="0"/>
        <v>12</v>
      </c>
      <c r="B12" s="9" t="s">
        <v>37</v>
      </c>
      <c r="C12" s="10" t="s">
        <v>37</v>
      </c>
      <c r="D12" s="9" t="s">
        <v>36</v>
      </c>
      <c r="E12" s="10">
        <f t="shared" si="1"/>
        <v>0</v>
      </c>
      <c r="F12" s="10">
        <v>0</v>
      </c>
      <c r="G12" s="10">
        <v>0</v>
      </c>
      <c r="H12" s="10">
        <v>0</v>
      </c>
    </row>
    <row r="13" spans="1:8" ht="15" customHeight="1" x14ac:dyDescent="0.15">
      <c r="A13" s="8">
        <f t="shared" si="0"/>
        <v>13</v>
      </c>
      <c r="B13" s="9" t="s">
        <v>37</v>
      </c>
      <c r="C13" s="10" t="s">
        <v>37</v>
      </c>
      <c r="D13" s="9" t="s">
        <v>38</v>
      </c>
      <c r="E13" s="10">
        <f t="shared" si="1"/>
        <v>3085.14</v>
      </c>
      <c r="F13" s="10">
        <v>3085.14</v>
      </c>
      <c r="G13" s="10">
        <v>0</v>
      </c>
      <c r="H13" s="10">
        <v>0</v>
      </c>
    </row>
    <row r="14" spans="1:8" ht="15" customHeight="1" x14ac:dyDescent="0.15">
      <c r="A14" s="8">
        <f t="shared" si="0"/>
        <v>14</v>
      </c>
      <c r="B14" s="9" t="s">
        <v>37</v>
      </c>
      <c r="C14" s="10" t="s">
        <v>37</v>
      </c>
      <c r="D14" s="9" t="s">
        <v>39</v>
      </c>
      <c r="E14" s="10">
        <f t="shared" si="1"/>
        <v>0</v>
      </c>
      <c r="F14" s="10">
        <v>0</v>
      </c>
      <c r="G14" s="10">
        <v>0</v>
      </c>
      <c r="H14" s="10">
        <v>0</v>
      </c>
    </row>
    <row r="15" spans="1:8" ht="15" customHeight="1" x14ac:dyDescent="0.15">
      <c r="A15" s="8">
        <f t="shared" si="0"/>
        <v>15</v>
      </c>
      <c r="B15" s="9" t="s">
        <v>37</v>
      </c>
      <c r="C15" s="10" t="s">
        <v>37</v>
      </c>
      <c r="D15" s="9" t="s">
        <v>40</v>
      </c>
      <c r="E15" s="10">
        <f t="shared" si="1"/>
        <v>42.15</v>
      </c>
      <c r="F15" s="10">
        <v>42.15</v>
      </c>
      <c r="G15" s="10">
        <v>0</v>
      </c>
      <c r="H15" s="10">
        <v>0</v>
      </c>
    </row>
    <row r="16" spans="1:8" ht="15" customHeight="1" x14ac:dyDescent="0.15">
      <c r="A16" s="8">
        <f t="shared" si="0"/>
        <v>16</v>
      </c>
      <c r="B16" s="9" t="s">
        <v>37</v>
      </c>
      <c r="C16" s="10" t="s">
        <v>37</v>
      </c>
      <c r="D16" s="9" t="s">
        <v>41</v>
      </c>
      <c r="E16" s="10">
        <f t="shared" si="1"/>
        <v>0</v>
      </c>
      <c r="F16" s="10">
        <v>0</v>
      </c>
      <c r="G16" s="10">
        <v>0</v>
      </c>
      <c r="H16" s="10">
        <v>0</v>
      </c>
    </row>
    <row r="17" spans="1:8" ht="15" customHeight="1" x14ac:dyDescent="0.15">
      <c r="A17" s="8">
        <f t="shared" si="0"/>
        <v>17</v>
      </c>
      <c r="B17" s="9" t="s">
        <v>37</v>
      </c>
      <c r="C17" s="10" t="s">
        <v>37</v>
      </c>
      <c r="D17" s="9" t="s">
        <v>42</v>
      </c>
      <c r="E17" s="10">
        <f t="shared" si="1"/>
        <v>2591.3000000000002</v>
      </c>
      <c r="F17" s="10">
        <v>286.2</v>
      </c>
      <c r="G17" s="10">
        <v>2305.1</v>
      </c>
      <c r="H17" s="10">
        <v>0</v>
      </c>
    </row>
    <row r="18" spans="1:8" ht="15" customHeight="1" x14ac:dyDescent="0.15">
      <c r="A18" s="8">
        <f t="shared" si="0"/>
        <v>18</v>
      </c>
      <c r="B18" s="9" t="s">
        <v>37</v>
      </c>
      <c r="C18" s="10" t="s">
        <v>37</v>
      </c>
      <c r="D18" s="9" t="s">
        <v>43</v>
      </c>
      <c r="E18" s="10">
        <f t="shared" ref="E18:E35" si="2">F18+G18</f>
        <v>394.3</v>
      </c>
      <c r="F18" s="10">
        <v>394.3</v>
      </c>
      <c r="G18" s="10">
        <v>0</v>
      </c>
      <c r="H18" s="10">
        <v>0</v>
      </c>
    </row>
    <row r="19" spans="1:8" ht="15" customHeight="1" x14ac:dyDescent="0.15">
      <c r="A19" s="8">
        <f t="shared" si="0"/>
        <v>19</v>
      </c>
      <c r="B19" s="9" t="s">
        <v>37</v>
      </c>
      <c r="C19" s="10" t="s">
        <v>37</v>
      </c>
      <c r="D19" s="9" t="s">
        <v>44</v>
      </c>
      <c r="E19" s="10">
        <f t="shared" si="2"/>
        <v>0</v>
      </c>
      <c r="F19" s="10">
        <v>0</v>
      </c>
      <c r="G19" s="10">
        <v>0</v>
      </c>
      <c r="H19" s="10">
        <v>0</v>
      </c>
    </row>
    <row r="20" spans="1:8" ht="15" customHeight="1" x14ac:dyDescent="0.15">
      <c r="A20" s="8">
        <f t="shared" si="0"/>
        <v>20</v>
      </c>
      <c r="B20" s="9" t="s">
        <v>37</v>
      </c>
      <c r="C20" s="10" t="s">
        <v>37</v>
      </c>
      <c r="D20" s="9" t="s">
        <v>45</v>
      </c>
      <c r="E20" s="10">
        <f t="shared" si="2"/>
        <v>0</v>
      </c>
      <c r="F20" s="10">
        <v>0</v>
      </c>
      <c r="G20" s="10">
        <v>0</v>
      </c>
      <c r="H20" s="10">
        <v>0</v>
      </c>
    </row>
    <row r="21" spans="1:8" ht="15" customHeight="1" x14ac:dyDescent="0.15">
      <c r="A21" s="8">
        <f t="shared" si="0"/>
        <v>21</v>
      </c>
      <c r="B21" s="9" t="s">
        <v>37</v>
      </c>
      <c r="C21" s="10" t="s">
        <v>37</v>
      </c>
      <c r="D21" s="9" t="s">
        <v>46</v>
      </c>
      <c r="E21" s="10">
        <f t="shared" si="2"/>
        <v>0</v>
      </c>
      <c r="F21" s="10">
        <v>0</v>
      </c>
      <c r="G21" s="10">
        <v>0</v>
      </c>
      <c r="H21" s="10">
        <v>0</v>
      </c>
    </row>
    <row r="22" spans="1:8" ht="15" customHeight="1" x14ac:dyDescent="0.15">
      <c r="A22" s="8">
        <f t="shared" si="0"/>
        <v>22</v>
      </c>
      <c r="B22" s="9" t="s">
        <v>37</v>
      </c>
      <c r="C22" s="10" t="s">
        <v>37</v>
      </c>
      <c r="D22" s="9" t="s">
        <v>47</v>
      </c>
      <c r="E22" s="10">
        <f t="shared" si="2"/>
        <v>0</v>
      </c>
      <c r="F22" s="10">
        <v>0</v>
      </c>
      <c r="G22" s="10">
        <v>0</v>
      </c>
      <c r="H22" s="10">
        <v>0</v>
      </c>
    </row>
    <row r="23" spans="1:8" ht="15" customHeight="1" x14ac:dyDescent="0.15">
      <c r="A23" s="8">
        <f t="shared" si="0"/>
        <v>23</v>
      </c>
      <c r="B23" s="9" t="s">
        <v>37</v>
      </c>
      <c r="C23" s="10" t="s">
        <v>37</v>
      </c>
      <c r="D23" s="9" t="s">
        <v>48</v>
      </c>
      <c r="E23" s="10">
        <f t="shared" si="2"/>
        <v>0</v>
      </c>
      <c r="F23" s="10">
        <v>0</v>
      </c>
      <c r="G23" s="10">
        <v>0</v>
      </c>
      <c r="H23" s="10">
        <v>0</v>
      </c>
    </row>
    <row r="24" spans="1:8" ht="15" customHeight="1" x14ac:dyDescent="0.15">
      <c r="A24" s="8">
        <f t="shared" si="0"/>
        <v>24</v>
      </c>
      <c r="B24" s="9" t="s">
        <v>37</v>
      </c>
      <c r="C24" s="10" t="s">
        <v>37</v>
      </c>
      <c r="D24" s="9" t="s">
        <v>49</v>
      </c>
      <c r="E24" s="10">
        <f t="shared" si="2"/>
        <v>0</v>
      </c>
      <c r="F24" s="10">
        <v>0</v>
      </c>
      <c r="G24" s="10">
        <v>0</v>
      </c>
      <c r="H24" s="10">
        <v>0</v>
      </c>
    </row>
    <row r="25" spans="1:8" ht="15" customHeight="1" x14ac:dyDescent="0.15">
      <c r="A25" s="8">
        <f t="shared" si="0"/>
        <v>25</v>
      </c>
      <c r="B25" s="9" t="s">
        <v>37</v>
      </c>
      <c r="C25" s="10" t="s">
        <v>37</v>
      </c>
      <c r="D25" s="9" t="s">
        <v>50</v>
      </c>
      <c r="E25" s="10">
        <f t="shared" si="2"/>
        <v>33.729999999999997</v>
      </c>
      <c r="F25" s="10">
        <v>33.729999999999997</v>
      </c>
      <c r="G25" s="10">
        <v>0</v>
      </c>
      <c r="H25" s="10">
        <v>0</v>
      </c>
    </row>
    <row r="26" spans="1:8" ht="15" customHeight="1" x14ac:dyDescent="0.15">
      <c r="A26" s="8">
        <f t="shared" si="0"/>
        <v>26</v>
      </c>
      <c r="B26" s="9" t="s">
        <v>37</v>
      </c>
      <c r="C26" s="10" t="s">
        <v>37</v>
      </c>
      <c r="D26" s="9" t="s">
        <v>51</v>
      </c>
      <c r="E26" s="10">
        <f t="shared" si="2"/>
        <v>0</v>
      </c>
      <c r="F26" s="10">
        <v>0</v>
      </c>
      <c r="G26" s="10">
        <v>0</v>
      </c>
      <c r="H26" s="10">
        <v>0</v>
      </c>
    </row>
    <row r="27" spans="1:8" ht="15" customHeight="1" x14ac:dyDescent="0.15">
      <c r="A27" s="8">
        <f t="shared" si="0"/>
        <v>27</v>
      </c>
      <c r="B27" s="9" t="s">
        <v>37</v>
      </c>
      <c r="C27" s="10" t="s">
        <v>37</v>
      </c>
      <c r="D27" s="9" t="s">
        <v>52</v>
      </c>
      <c r="E27" s="10">
        <f t="shared" si="2"/>
        <v>0</v>
      </c>
      <c r="F27" s="10">
        <v>0</v>
      </c>
      <c r="G27" s="10">
        <v>0</v>
      </c>
      <c r="H27" s="10">
        <v>0</v>
      </c>
    </row>
    <row r="28" spans="1:8" ht="15" customHeight="1" x14ac:dyDescent="0.15">
      <c r="A28" s="8">
        <f t="shared" si="0"/>
        <v>28</v>
      </c>
      <c r="B28" s="9" t="s">
        <v>37</v>
      </c>
      <c r="C28" s="10" t="s">
        <v>37</v>
      </c>
      <c r="D28" s="9" t="s">
        <v>53</v>
      </c>
      <c r="E28" s="10">
        <f t="shared" si="2"/>
        <v>0</v>
      </c>
      <c r="F28" s="10">
        <v>0</v>
      </c>
      <c r="G28" s="10">
        <v>0</v>
      </c>
      <c r="H28" s="10">
        <v>0</v>
      </c>
    </row>
    <row r="29" spans="1:8" ht="15" customHeight="1" x14ac:dyDescent="0.15">
      <c r="A29" s="8">
        <f t="shared" si="0"/>
        <v>29</v>
      </c>
      <c r="B29" s="9" t="s">
        <v>37</v>
      </c>
      <c r="C29" s="10" t="s">
        <v>37</v>
      </c>
      <c r="D29" s="9" t="s">
        <v>54</v>
      </c>
      <c r="E29" s="10">
        <f t="shared" si="2"/>
        <v>0</v>
      </c>
      <c r="F29" s="10">
        <v>0</v>
      </c>
      <c r="G29" s="10">
        <v>0</v>
      </c>
      <c r="H29" s="10">
        <v>0</v>
      </c>
    </row>
    <row r="30" spans="1:8" ht="15" customHeight="1" x14ac:dyDescent="0.15">
      <c r="A30" s="8">
        <f t="shared" si="0"/>
        <v>30</v>
      </c>
      <c r="B30" s="9" t="s">
        <v>37</v>
      </c>
      <c r="C30" s="10" t="s">
        <v>37</v>
      </c>
      <c r="D30" s="9" t="s">
        <v>55</v>
      </c>
      <c r="E30" s="10">
        <f t="shared" si="2"/>
        <v>0</v>
      </c>
      <c r="F30" s="10">
        <v>0</v>
      </c>
      <c r="G30" s="10">
        <v>0</v>
      </c>
      <c r="H30" s="10">
        <v>0</v>
      </c>
    </row>
    <row r="31" spans="1:8" ht="15" customHeight="1" x14ac:dyDescent="0.15">
      <c r="A31" s="8">
        <f t="shared" si="0"/>
        <v>31</v>
      </c>
      <c r="B31" s="9" t="s">
        <v>37</v>
      </c>
      <c r="C31" s="10" t="s">
        <v>37</v>
      </c>
      <c r="D31" s="9" t="s">
        <v>56</v>
      </c>
      <c r="E31" s="10">
        <f t="shared" si="2"/>
        <v>0</v>
      </c>
      <c r="F31" s="10">
        <v>0</v>
      </c>
      <c r="G31" s="10">
        <v>0</v>
      </c>
      <c r="H31" s="10">
        <v>0</v>
      </c>
    </row>
    <row r="32" spans="1:8" ht="15" customHeight="1" x14ac:dyDescent="0.15">
      <c r="A32" s="8">
        <f t="shared" si="0"/>
        <v>32</v>
      </c>
      <c r="B32" s="9" t="s">
        <v>37</v>
      </c>
      <c r="C32" s="10" t="s">
        <v>37</v>
      </c>
      <c r="D32" s="9" t="s">
        <v>57</v>
      </c>
      <c r="E32" s="10">
        <f t="shared" si="2"/>
        <v>0</v>
      </c>
      <c r="F32" s="10">
        <v>0</v>
      </c>
      <c r="G32" s="10">
        <v>0</v>
      </c>
      <c r="H32" s="10">
        <v>0</v>
      </c>
    </row>
    <row r="33" spans="1:8" ht="15" customHeight="1" x14ac:dyDescent="0.15">
      <c r="A33" s="8">
        <f t="shared" si="0"/>
        <v>33</v>
      </c>
      <c r="B33" s="9" t="s">
        <v>37</v>
      </c>
      <c r="C33" s="10" t="s">
        <v>37</v>
      </c>
      <c r="D33" s="9" t="s">
        <v>58</v>
      </c>
      <c r="E33" s="10">
        <f t="shared" si="2"/>
        <v>0</v>
      </c>
      <c r="F33" s="10">
        <v>0</v>
      </c>
      <c r="G33" s="10">
        <v>0</v>
      </c>
      <c r="H33" s="10">
        <v>0</v>
      </c>
    </row>
    <row r="34" spans="1:8" ht="15" customHeight="1" x14ac:dyDescent="0.15">
      <c r="A34" s="8">
        <f t="shared" si="0"/>
        <v>34</v>
      </c>
      <c r="B34" s="9" t="s">
        <v>37</v>
      </c>
      <c r="C34" s="10" t="s">
        <v>37</v>
      </c>
      <c r="D34" s="9" t="s">
        <v>59</v>
      </c>
      <c r="E34" s="10">
        <f t="shared" si="2"/>
        <v>0</v>
      </c>
      <c r="F34" s="10">
        <v>0</v>
      </c>
      <c r="G34" s="10">
        <v>0</v>
      </c>
      <c r="H34" s="10">
        <v>0</v>
      </c>
    </row>
    <row r="35" spans="1:8" ht="15" customHeight="1" x14ac:dyDescent="0.15">
      <c r="A35" s="8">
        <f t="shared" si="0"/>
        <v>35</v>
      </c>
      <c r="B35" s="9" t="s">
        <v>60</v>
      </c>
      <c r="C35" s="10">
        <f>C6+C7+C8</f>
        <v>7005.49</v>
      </c>
      <c r="D35" s="9" t="s">
        <v>61</v>
      </c>
      <c r="E35" s="10">
        <f t="shared" si="2"/>
        <v>7005.49</v>
      </c>
      <c r="F35" s="10">
        <f>SUM(F6:F34)</f>
        <v>4700.3900000000003</v>
      </c>
      <c r="G35" s="10">
        <f>SUM(G6:G34)</f>
        <v>2305.1</v>
      </c>
      <c r="H35" s="10">
        <v>0</v>
      </c>
    </row>
    <row r="36" spans="1:8" ht="15" customHeight="1" x14ac:dyDescent="0.15">
      <c r="A36" s="8">
        <f t="shared" si="0"/>
        <v>36</v>
      </c>
      <c r="B36" s="9" t="s">
        <v>166</v>
      </c>
      <c r="C36" s="10">
        <v>0</v>
      </c>
      <c r="D36" s="9" t="s">
        <v>65</v>
      </c>
      <c r="E36" s="10">
        <f>F36+G36</f>
        <v>0</v>
      </c>
      <c r="F36" s="10">
        <v>0</v>
      </c>
      <c r="G36" s="10">
        <v>0</v>
      </c>
      <c r="H36" s="10">
        <v>0</v>
      </c>
    </row>
    <row r="37" spans="1:8" ht="15" customHeight="1" x14ac:dyDescent="0.15">
      <c r="A37" s="8">
        <f t="shared" si="0"/>
        <v>37</v>
      </c>
      <c r="B37" s="9" t="s">
        <v>66</v>
      </c>
      <c r="C37" s="10">
        <f>SUM(C35:C36)</f>
        <v>7005.49</v>
      </c>
      <c r="D37" s="9" t="s">
        <v>66</v>
      </c>
      <c r="E37" s="10">
        <f>F37+G37</f>
        <v>7005.49</v>
      </c>
      <c r="F37" s="10">
        <f>SUM(F35:F36)</f>
        <v>4700.3900000000003</v>
      </c>
      <c r="G37" s="10">
        <f>SUM(G35:G36)</f>
        <v>2305.1</v>
      </c>
      <c r="H37" s="10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5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D21" sqref="D21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8.875" style="3" customWidth="1"/>
    <col min="4" max="4" width="14" style="4" customWidth="1"/>
    <col min="5" max="5" width="13.125" style="4" customWidth="1"/>
    <col min="6" max="6" width="16" style="4" customWidth="1"/>
    <col min="7" max="256" width="7.5" style="5" customWidth="1"/>
    <col min="257" max="16384" width="7" style="5"/>
  </cols>
  <sheetData>
    <row r="1" spans="1:6" s="1" customFormat="1" ht="37.5" customHeight="1" x14ac:dyDescent="0.15">
      <c r="A1" s="29" t="s">
        <v>5</v>
      </c>
      <c r="B1" s="30"/>
      <c r="C1" s="30"/>
      <c r="D1" s="30"/>
      <c r="E1" s="31"/>
      <c r="F1" s="30"/>
    </row>
    <row r="2" spans="1:6" s="1" customFormat="1" ht="15" customHeight="1" x14ac:dyDescent="0.15">
      <c r="A2" s="32" t="s">
        <v>10</v>
      </c>
      <c r="B2" s="30"/>
      <c r="C2" s="31"/>
      <c r="D2" s="30"/>
      <c r="E2" s="6" t="s">
        <v>11</v>
      </c>
      <c r="F2" s="6" t="s">
        <v>12</v>
      </c>
    </row>
    <row r="3" spans="1:6" s="1" customFormat="1" ht="15" customHeight="1" x14ac:dyDescent="0.15">
      <c r="A3" s="33" t="s">
        <v>13</v>
      </c>
      <c r="B3" s="33" t="s">
        <v>67</v>
      </c>
      <c r="C3" s="33"/>
      <c r="D3" s="33" t="s">
        <v>85</v>
      </c>
      <c r="E3" s="33" t="s">
        <v>154</v>
      </c>
      <c r="F3" s="33" t="s">
        <v>155</v>
      </c>
    </row>
    <row r="4" spans="1:6" s="1" customFormat="1" ht="15" customHeight="1" x14ac:dyDescent="0.15">
      <c r="A4" s="33"/>
      <c r="B4" s="7" t="s">
        <v>75</v>
      </c>
      <c r="C4" s="7" t="s">
        <v>76</v>
      </c>
      <c r="D4" s="33"/>
      <c r="E4" s="33"/>
      <c r="F4" s="33"/>
    </row>
    <row r="5" spans="1:6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</row>
    <row r="6" spans="1:6" ht="15" customHeight="1" x14ac:dyDescent="0.15">
      <c r="A6" s="8">
        <f>ROW()</f>
        <v>6</v>
      </c>
      <c r="B6" s="9" t="s">
        <v>37</v>
      </c>
      <c r="C6" s="9" t="s">
        <v>85</v>
      </c>
      <c r="D6" s="10">
        <f>E6+F6</f>
        <v>4700.3900000000003</v>
      </c>
      <c r="E6" s="10">
        <f>E7+E14+E22+E26+E31+E34</f>
        <v>1907.19</v>
      </c>
      <c r="F6" s="10">
        <f>F7+F14+F22+F26+F31+F34</f>
        <v>2793.2</v>
      </c>
    </row>
    <row r="7" spans="1:6" ht="15" customHeight="1" x14ac:dyDescent="0.15">
      <c r="A7" s="8">
        <f>ROW()</f>
        <v>7</v>
      </c>
      <c r="B7" s="9" t="s">
        <v>86</v>
      </c>
      <c r="C7" s="9" t="s">
        <v>87</v>
      </c>
      <c r="D7" s="10">
        <f t="shared" ref="D7:D28" si="0">E7+F7</f>
        <v>858.87</v>
      </c>
      <c r="E7" s="10">
        <f>E8+E12</f>
        <v>655.87</v>
      </c>
      <c r="F7" s="10">
        <f>F8+F12</f>
        <v>203</v>
      </c>
    </row>
    <row r="8" spans="1:6" ht="15" customHeight="1" x14ac:dyDescent="0.15">
      <c r="A8" s="8">
        <f t="shared" ref="A8:A13" si="1">ROW()</f>
        <v>8</v>
      </c>
      <c r="B8" s="9" t="s">
        <v>88</v>
      </c>
      <c r="C8" s="9" t="s">
        <v>89</v>
      </c>
      <c r="D8" s="10">
        <f t="shared" si="0"/>
        <v>688.87</v>
      </c>
      <c r="E8" s="10">
        <f>E9+E10+E11</f>
        <v>655.87</v>
      </c>
      <c r="F8" s="10">
        <f>F9+F10+F11</f>
        <v>33</v>
      </c>
    </row>
    <row r="9" spans="1:6" ht="15" customHeight="1" x14ac:dyDescent="0.15">
      <c r="A9" s="8">
        <f t="shared" si="1"/>
        <v>9</v>
      </c>
      <c r="B9" s="9" t="s">
        <v>90</v>
      </c>
      <c r="C9" s="9" t="s">
        <v>91</v>
      </c>
      <c r="D9" s="10">
        <f t="shared" si="0"/>
        <v>655.87</v>
      </c>
      <c r="E9" s="10">
        <v>655.87</v>
      </c>
      <c r="F9" s="10">
        <v>0</v>
      </c>
    </row>
    <row r="10" spans="1:6" s="11" customFormat="1" ht="15" customHeight="1" x14ac:dyDescent="0.15">
      <c r="A10" s="13">
        <f t="shared" si="1"/>
        <v>10</v>
      </c>
      <c r="B10" s="14" t="s">
        <v>92</v>
      </c>
      <c r="C10" s="17" t="s">
        <v>93</v>
      </c>
      <c r="D10" s="15">
        <f t="shared" si="0"/>
        <v>3</v>
      </c>
      <c r="E10" s="15">
        <v>0</v>
      </c>
      <c r="F10" s="15">
        <v>3</v>
      </c>
    </row>
    <row r="11" spans="1:6" s="11" customFormat="1" ht="15" customHeight="1" x14ac:dyDescent="0.15">
      <c r="A11" s="13">
        <f t="shared" si="1"/>
        <v>11</v>
      </c>
      <c r="B11" s="14" t="s">
        <v>94</v>
      </c>
      <c r="C11" s="14" t="s">
        <v>95</v>
      </c>
      <c r="D11" s="15">
        <f t="shared" si="0"/>
        <v>30</v>
      </c>
      <c r="E11" s="15">
        <v>0</v>
      </c>
      <c r="F11" s="15">
        <v>30</v>
      </c>
    </row>
    <row r="12" spans="1:6" s="11" customFormat="1" ht="15" customHeight="1" x14ac:dyDescent="0.15">
      <c r="A12" s="13">
        <f t="shared" si="1"/>
        <v>12</v>
      </c>
      <c r="B12" s="14" t="s">
        <v>96</v>
      </c>
      <c r="C12" s="14" t="s">
        <v>97</v>
      </c>
      <c r="D12" s="15">
        <f t="shared" si="0"/>
        <v>170</v>
      </c>
      <c r="E12" s="15">
        <f>E13</f>
        <v>0</v>
      </c>
      <c r="F12" s="15">
        <f>F13</f>
        <v>170</v>
      </c>
    </row>
    <row r="13" spans="1:6" s="11" customFormat="1" ht="15" customHeight="1" x14ac:dyDescent="0.15">
      <c r="A13" s="13">
        <f t="shared" si="1"/>
        <v>13</v>
      </c>
      <c r="B13" s="14" t="s">
        <v>98</v>
      </c>
      <c r="C13" s="14" t="s">
        <v>99</v>
      </c>
      <c r="D13" s="15">
        <f t="shared" si="0"/>
        <v>170</v>
      </c>
      <c r="E13" s="15">
        <v>0</v>
      </c>
      <c r="F13" s="15">
        <v>170</v>
      </c>
    </row>
    <row r="14" spans="1:6" s="12" customFormat="1" ht="15" customHeight="1" x14ac:dyDescent="0.15">
      <c r="A14" s="16">
        <f t="shared" ref="A14:A28" si="2">ROW()</f>
        <v>14</v>
      </c>
      <c r="B14" s="17" t="s">
        <v>100</v>
      </c>
      <c r="C14" s="17" t="s">
        <v>101</v>
      </c>
      <c r="D14" s="18">
        <f t="shared" si="0"/>
        <v>3085.14</v>
      </c>
      <c r="E14" s="18">
        <f>E15+E17+E20</f>
        <v>1069.44</v>
      </c>
      <c r="F14" s="18">
        <f>F15+F17+F20</f>
        <v>2015.7</v>
      </c>
    </row>
    <row r="15" spans="1:6" s="11" customFormat="1" ht="15" customHeight="1" x14ac:dyDescent="0.15">
      <c r="A15" s="13">
        <f t="shared" si="2"/>
        <v>15</v>
      </c>
      <c r="B15" s="14" t="s">
        <v>102</v>
      </c>
      <c r="C15" s="14" t="s">
        <v>103</v>
      </c>
      <c r="D15" s="15">
        <f t="shared" si="0"/>
        <v>2975.7</v>
      </c>
      <c r="E15" s="15">
        <f>E16</f>
        <v>1002</v>
      </c>
      <c r="F15" s="15">
        <f>F16</f>
        <v>1973.7</v>
      </c>
    </row>
    <row r="16" spans="1:6" s="11" customFormat="1" ht="15" customHeight="1" x14ac:dyDescent="0.15">
      <c r="A16" s="13">
        <f t="shared" si="2"/>
        <v>16</v>
      </c>
      <c r="B16" s="14" t="s">
        <v>104</v>
      </c>
      <c r="C16" s="14" t="s">
        <v>105</v>
      </c>
      <c r="D16" s="15">
        <f t="shared" si="0"/>
        <v>2975.7</v>
      </c>
      <c r="E16" s="15">
        <v>1002</v>
      </c>
      <c r="F16" s="15">
        <v>1973.7</v>
      </c>
    </row>
    <row r="17" spans="1:6" s="11" customFormat="1" ht="15" customHeight="1" x14ac:dyDescent="0.15">
      <c r="A17" s="13">
        <f t="shared" si="2"/>
        <v>17</v>
      </c>
      <c r="B17" s="14" t="s">
        <v>106</v>
      </c>
      <c r="C17" s="14" t="s">
        <v>107</v>
      </c>
      <c r="D17" s="15">
        <f t="shared" si="0"/>
        <v>67.44</v>
      </c>
      <c r="E17" s="15">
        <f>E18+E19</f>
        <v>67.44</v>
      </c>
      <c r="F17" s="15">
        <f>F18+F19</f>
        <v>0</v>
      </c>
    </row>
    <row r="18" spans="1:6" s="11" customFormat="1" ht="15" customHeight="1" x14ac:dyDescent="0.15">
      <c r="A18" s="13">
        <f t="shared" si="2"/>
        <v>18</v>
      </c>
      <c r="B18" s="14" t="s">
        <v>108</v>
      </c>
      <c r="C18" s="14" t="s">
        <v>109</v>
      </c>
      <c r="D18" s="15">
        <f t="shared" si="0"/>
        <v>44.96</v>
      </c>
      <c r="E18" s="15">
        <v>44.96</v>
      </c>
      <c r="F18" s="15">
        <v>0</v>
      </c>
    </row>
    <row r="19" spans="1:6" s="11" customFormat="1" ht="15" customHeight="1" x14ac:dyDescent="0.15">
      <c r="A19" s="13">
        <f t="shared" si="2"/>
        <v>19</v>
      </c>
      <c r="B19" s="14" t="s">
        <v>110</v>
      </c>
      <c r="C19" s="14" t="s">
        <v>111</v>
      </c>
      <c r="D19" s="15">
        <f t="shared" si="0"/>
        <v>22.48</v>
      </c>
      <c r="E19" s="15">
        <v>22.48</v>
      </c>
      <c r="F19" s="15">
        <v>0</v>
      </c>
    </row>
    <row r="20" spans="1:6" s="11" customFormat="1" ht="15" customHeight="1" x14ac:dyDescent="0.15">
      <c r="A20" s="13">
        <f t="shared" si="2"/>
        <v>20</v>
      </c>
      <c r="B20" s="14" t="s">
        <v>112</v>
      </c>
      <c r="C20" s="14" t="s">
        <v>113</v>
      </c>
      <c r="D20" s="15">
        <f t="shared" si="0"/>
        <v>42</v>
      </c>
      <c r="E20" s="15">
        <f>E21</f>
        <v>0</v>
      </c>
      <c r="F20" s="15">
        <f>F21</f>
        <v>42</v>
      </c>
    </row>
    <row r="21" spans="1:6" s="11" customFormat="1" ht="15" customHeight="1" x14ac:dyDescent="0.15">
      <c r="A21" s="13">
        <f t="shared" si="2"/>
        <v>21</v>
      </c>
      <c r="B21" s="14" t="s">
        <v>114</v>
      </c>
      <c r="C21" s="14" t="s">
        <v>115</v>
      </c>
      <c r="D21" s="15">
        <f t="shared" si="0"/>
        <v>42</v>
      </c>
      <c r="E21" s="15">
        <v>0</v>
      </c>
      <c r="F21" s="15">
        <v>42</v>
      </c>
    </row>
    <row r="22" spans="1:6" s="12" customFormat="1" ht="15" customHeight="1" x14ac:dyDescent="0.15">
      <c r="A22" s="16">
        <f t="shared" si="2"/>
        <v>22</v>
      </c>
      <c r="B22" s="17" t="s">
        <v>116</v>
      </c>
      <c r="C22" s="17" t="s">
        <v>117</v>
      </c>
      <c r="D22" s="18">
        <f t="shared" si="0"/>
        <v>42.15</v>
      </c>
      <c r="E22" s="18">
        <f>E23</f>
        <v>42.15</v>
      </c>
      <c r="F22" s="18">
        <f>F23</f>
        <v>0</v>
      </c>
    </row>
    <row r="23" spans="1:6" s="11" customFormat="1" ht="15" customHeight="1" x14ac:dyDescent="0.15">
      <c r="A23" s="13">
        <f t="shared" si="2"/>
        <v>23</v>
      </c>
      <c r="B23" s="14" t="s">
        <v>118</v>
      </c>
      <c r="C23" s="14" t="s">
        <v>119</v>
      </c>
      <c r="D23" s="15">
        <f t="shared" si="0"/>
        <v>42.15</v>
      </c>
      <c r="E23" s="15">
        <f>E24+E25</f>
        <v>42.15</v>
      </c>
      <c r="F23" s="15">
        <f>F24+F25</f>
        <v>0</v>
      </c>
    </row>
    <row r="24" spans="1:6" s="11" customFormat="1" ht="15" customHeight="1" x14ac:dyDescent="0.15">
      <c r="A24" s="13">
        <f t="shared" si="2"/>
        <v>24</v>
      </c>
      <c r="B24" s="14" t="s">
        <v>120</v>
      </c>
      <c r="C24" s="14" t="s">
        <v>121</v>
      </c>
      <c r="D24" s="15">
        <f t="shared" si="0"/>
        <v>6.57</v>
      </c>
      <c r="E24" s="15">
        <v>6.57</v>
      </c>
      <c r="F24" s="15">
        <v>0</v>
      </c>
    </row>
    <row r="25" spans="1:6" s="11" customFormat="1" ht="15" customHeight="1" x14ac:dyDescent="0.15">
      <c r="A25" s="13">
        <f t="shared" si="2"/>
        <v>25</v>
      </c>
      <c r="B25" s="14" t="s">
        <v>122</v>
      </c>
      <c r="C25" s="14" t="s">
        <v>123</v>
      </c>
      <c r="D25" s="15">
        <f t="shared" si="0"/>
        <v>35.58</v>
      </c>
      <c r="E25" s="15">
        <v>35.58</v>
      </c>
      <c r="F25" s="15">
        <v>0</v>
      </c>
    </row>
    <row r="26" spans="1:6" s="12" customFormat="1" ht="15" customHeight="1" x14ac:dyDescent="0.15">
      <c r="A26" s="16">
        <f t="shared" si="2"/>
        <v>26</v>
      </c>
      <c r="B26" s="17" t="s">
        <v>124</v>
      </c>
      <c r="C26" s="17" t="s">
        <v>125</v>
      </c>
      <c r="D26" s="18">
        <f t="shared" si="0"/>
        <v>286.2</v>
      </c>
      <c r="E26" s="18">
        <f>E27+E29</f>
        <v>0</v>
      </c>
      <c r="F26" s="18">
        <f>F27+F29</f>
        <v>286.2</v>
      </c>
    </row>
    <row r="27" spans="1:6" s="11" customFormat="1" ht="15" customHeight="1" x14ac:dyDescent="0.15">
      <c r="A27" s="13">
        <f t="shared" si="2"/>
        <v>27</v>
      </c>
      <c r="B27" s="14" t="s">
        <v>126</v>
      </c>
      <c r="C27" s="14" t="s">
        <v>127</v>
      </c>
      <c r="D27" s="15">
        <f t="shared" si="0"/>
        <v>5.2</v>
      </c>
      <c r="E27" s="15">
        <v>0</v>
      </c>
      <c r="F27" s="15">
        <v>5.2</v>
      </c>
    </row>
    <row r="28" spans="1:6" s="11" customFormat="1" ht="15" customHeight="1" x14ac:dyDescent="0.15">
      <c r="A28" s="13">
        <f t="shared" si="2"/>
        <v>28</v>
      </c>
      <c r="B28" s="14" t="s">
        <v>128</v>
      </c>
      <c r="C28" s="14" t="s">
        <v>129</v>
      </c>
      <c r="D28" s="15">
        <f t="shared" si="0"/>
        <v>5.2</v>
      </c>
      <c r="E28" s="15">
        <v>0</v>
      </c>
      <c r="F28" s="15">
        <v>5.2</v>
      </c>
    </row>
    <row r="29" spans="1:6" s="22" customFormat="1" ht="15" customHeight="1" x14ac:dyDescent="0.15">
      <c r="A29" s="13">
        <f t="shared" ref="A29:A36" si="3">ROW()</f>
        <v>29</v>
      </c>
      <c r="B29" s="14" t="s">
        <v>130</v>
      </c>
      <c r="C29" s="14" t="s">
        <v>131</v>
      </c>
      <c r="D29" s="15">
        <f t="shared" ref="D29:D36" si="4">E29+F29</f>
        <v>281</v>
      </c>
      <c r="E29" s="15">
        <f>E30</f>
        <v>0</v>
      </c>
      <c r="F29" s="15">
        <f>F30</f>
        <v>281</v>
      </c>
    </row>
    <row r="30" spans="1:6" s="22" customFormat="1" ht="15" customHeight="1" x14ac:dyDescent="0.15">
      <c r="A30" s="13">
        <f t="shared" si="3"/>
        <v>30</v>
      </c>
      <c r="B30" s="14" t="s">
        <v>132</v>
      </c>
      <c r="C30" s="14" t="s">
        <v>131</v>
      </c>
      <c r="D30" s="15">
        <f t="shared" si="4"/>
        <v>281</v>
      </c>
      <c r="E30" s="15">
        <v>0</v>
      </c>
      <c r="F30" s="15">
        <v>281</v>
      </c>
    </row>
    <row r="31" spans="1:6" s="12" customFormat="1" ht="15" customHeight="1" x14ac:dyDescent="0.15">
      <c r="A31" s="13">
        <f t="shared" si="3"/>
        <v>31</v>
      </c>
      <c r="B31" s="17" t="s">
        <v>141</v>
      </c>
      <c r="C31" s="17" t="s">
        <v>142</v>
      </c>
      <c r="D31" s="18">
        <f t="shared" si="4"/>
        <v>394.3</v>
      </c>
      <c r="E31" s="18">
        <f>E32</f>
        <v>106</v>
      </c>
      <c r="F31" s="18">
        <f>F32</f>
        <v>288.3</v>
      </c>
    </row>
    <row r="32" spans="1:6" s="11" customFormat="1" ht="15" customHeight="1" x14ac:dyDescent="0.15">
      <c r="A32" s="13">
        <f t="shared" si="3"/>
        <v>32</v>
      </c>
      <c r="B32" s="14" t="s">
        <v>143</v>
      </c>
      <c r="C32" s="14" t="s">
        <v>144</v>
      </c>
      <c r="D32" s="15">
        <f t="shared" si="4"/>
        <v>394.3</v>
      </c>
      <c r="E32" s="15">
        <f>E33</f>
        <v>106</v>
      </c>
      <c r="F32" s="15">
        <f>F33</f>
        <v>288.3</v>
      </c>
    </row>
    <row r="33" spans="1:6" s="11" customFormat="1" ht="15" customHeight="1" x14ac:dyDescent="0.15">
      <c r="A33" s="13">
        <f t="shared" si="3"/>
        <v>33</v>
      </c>
      <c r="B33" s="14" t="s">
        <v>145</v>
      </c>
      <c r="C33" s="14" t="s">
        <v>146</v>
      </c>
      <c r="D33" s="15">
        <f t="shared" si="4"/>
        <v>394.3</v>
      </c>
      <c r="E33" s="15">
        <v>106</v>
      </c>
      <c r="F33" s="15">
        <v>288.3</v>
      </c>
    </row>
    <row r="34" spans="1:6" s="12" customFormat="1" ht="15" customHeight="1" x14ac:dyDescent="0.15">
      <c r="A34" s="13">
        <f t="shared" si="3"/>
        <v>34</v>
      </c>
      <c r="B34" s="17" t="s">
        <v>147</v>
      </c>
      <c r="C34" s="17" t="s">
        <v>148</v>
      </c>
      <c r="D34" s="18">
        <f t="shared" si="4"/>
        <v>33.729999999999997</v>
      </c>
      <c r="E34" s="18">
        <f>E35</f>
        <v>33.729999999999997</v>
      </c>
      <c r="F34" s="18">
        <v>0</v>
      </c>
    </row>
    <row r="35" spans="1:6" s="11" customFormat="1" ht="15" customHeight="1" x14ac:dyDescent="0.15">
      <c r="A35" s="13">
        <f t="shared" si="3"/>
        <v>35</v>
      </c>
      <c r="B35" s="14" t="s">
        <v>149</v>
      </c>
      <c r="C35" s="14" t="s">
        <v>150</v>
      </c>
      <c r="D35" s="15">
        <f t="shared" si="4"/>
        <v>33.729999999999997</v>
      </c>
      <c r="E35" s="15">
        <f>E36</f>
        <v>33.729999999999997</v>
      </c>
      <c r="F35" s="15">
        <v>0</v>
      </c>
    </row>
    <row r="36" spans="1:6" s="11" customFormat="1" ht="15" customHeight="1" x14ac:dyDescent="0.15">
      <c r="A36" s="13">
        <f t="shared" si="3"/>
        <v>36</v>
      </c>
      <c r="B36" s="14" t="s">
        <v>151</v>
      </c>
      <c r="C36" s="14" t="s">
        <v>152</v>
      </c>
      <c r="D36" s="15">
        <f t="shared" si="4"/>
        <v>33.729999999999997</v>
      </c>
      <c r="E36" s="15">
        <v>33.729999999999997</v>
      </c>
      <c r="F36" s="15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36" sqref="D36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 customWidth="1"/>
    <col min="257" max="16384" width="7" style="5"/>
  </cols>
  <sheetData>
    <row r="1" spans="1:6" s="1" customFormat="1" ht="37.5" customHeight="1" x14ac:dyDescent="0.15">
      <c r="A1" s="29" t="s">
        <v>6</v>
      </c>
      <c r="B1" s="30"/>
      <c r="C1" s="30"/>
      <c r="D1" s="30"/>
      <c r="E1" s="31"/>
      <c r="F1" s="30"/>
    </row>
    <row r="2" spans="1:6" s="1" customFormat="1" ht="15" customHeight="1" x14ac:dyDescent="0.15">
      <c r="A2" s="32" t="s">
        <v>10</v>
      </c>
      <c r="B2" s="30"/>
      <c r="C2" s="31"/>
      <c r="D2" s="30"/>
      <c r="E2" s="6" t="s">
        <v>11</v>
      </c>
      <c r="F2" s="6" t="s">
        <v>12</v>
      </c>
    </row>
    <row r="3" spans="1:6" s="1" customFormat="1" ht="15" customHeight="1" x14ac:dyDescent="0.15">
      <c r="A3" s="33" t="s">
        <v>13</v>
      </c>
      <c r="B3" s="33" t="s">
        <v>67</v>
      </c>
      <c r="C3" s="33"/>
      <c r="D3" s="33" t="s">
        <v>154</v>
      </c>
      <c r="E3" s="33"/>
      <c r="F3" s="33"/>
    </row>
    <row r="4" spans="1:6" s="1" customFormat="1" ht="15" customHeight="1" x14ac:dyDescent="0.15">
      <c r="A4" s="33"/>
      <c r="B4" s="7" t="s">
        <v>167</v>
      </c>
      <c r="C4" s="7" t="s">
        <v>76</v>
      </c>
      <c r="D4" s="7" t="s">
        <v>85</v>
      </c>
      <c r="E4" s="7" t="s">
        <v>168</v>
      </c>
      <c r="F4" s="7" t="s">
        <v>169</v>
      </c>
    </row>
    <row r="5" spans="1:6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</row>
    <row r="6" spans="1:6" s="11" customFormat="1" ht="15" customHeight="1" x14ac:dyDescent="0.15">
      <c r="A6" s="13">
        <f t="shared" ref="A6:A34" si="0">ROW()</f>
        <v>6</v>
      </c>
      <c r="B6" s="14" t="s">
        <v>37</v>
      </c>
      <c r="C6" s="14" t="s">
        <v>85</v>
      </c>
      <c r="D6" s="15">
        <f>E6+F6</f>
        <v>1907.19</v>
      </c>
      <c r="E6" s="15">
        <f>E7+E32+E18</f>
        <v>1763.99</v>
      </c>
      <c r="F6" s="15">
        <f>F7+F32+F18</f>
        <v>143.19999999999999</v>
      </c>
    </row>
    <row r="7" spans="1:6" s="12" customFormat="1" ht="15" customHeight="1" x14ac:dyDescent="0.15">
      <c r="A7" s="16">
        <f t="shared" si="0"/>
        <v>7</v>
      </c>
      <c r="B7" s="17" t="s">
        <v>170</v>
      </c>
      <c r="C7" s="17" t="s">
        <v>171</v>
      </c>
      <c r="D7" s="18">
        <f>E7+F7</f>
        <v>655.85</v>
      </c>
      <c r="E7" s="18">
        <f>SUM(E8:E17)</f>
        <v>655.85</v>
      </c>
      <c r="F7" s="18">
        <f>SUM(F8:F17)</f>
        <v>0</v>
      </c>
    </row>
    <row r="8" spans="1:6" s="11" customFormat="1" ht="15" customHeight="1" x14ac:dyDescent="0.15">
      <c r="A8" s="13">
        <f t="shared" si="0"/>
        <v>8</v>
      </c>
      <c r="B8" s="14" t="s">
        <v>172</v>
      </c>
      <c r="C8" s="14" t="s">
        <v>173</v>
      </c>
      <c r="D8" s="18">
        <f t="shared" ref="D8:D34" si="1">E8+F8</f>
        <v>130.06</v>
      </c>
      <c r="E8" s="15">
        <v>130.06</v>
      </c>
      <c r="F8" s="15">
        <v>0</v>
      </c>
    </row>
    <row r="9" spans="1:6" s="11" customFormat="1" ht="15" customHeight="1" x14ac:dyDescent="0.15">
      <c r="A9" s="13">
        <f t="shared" si="0"/>
        <v>9</v>
      </c>
      <c r="B9" s="14" t="s">
        <v>174</v>
      </c>
      <c r="C9" s="14" t="s">
        <v>175</v>
      </c>
      <c r="D9" s="18">
        <f t="shared" si="1"/>
        <v>154.68</v>
      </c>
      <c r="E9" s="15">
        <v>154.68</v>
      </c>
      <c r="F9" s="15">
        <v>0</v>
      </c>
    </row>
    <row r="10" spans="1:6" s="11" customFormat="1" ht="15" customHeight="1" x14ac:dyDescent="0.15">
      <c r="A10" s="13">
        <f t="shared" si="0"/>
        <v>10</v>
      </c>
      <c r="B10" s="14" t="s">
        <v>176</v>
      </c>
      <c r="C10" s="14" t="s">
        <v>177</v>
      </c>
      <c r="D10" s="18">
        <f t="shared" si="1"/>
        <v>1.87</v>
      </c>
      <c r="E10" s="15">
        <v>1.87</v>
      </c>
      <c r="F10" s="15">
        <v>0</v>
      </c>
    </row>
    <row r="11" spans="1:6" s="11" customFormat="1" ht="15" customHeight="1" x14ac:dyDescent="0.15">
      <c r="A11" s="13">
        <f t="shared" si="0"/>
        <v>11</v>
      </c>
      <c r="B11" s="14" t="s">
        <v>178</v>
      </c>
      <c r="C11" s="14" t="s">
        <v>179</v>
      </c>
      <c r="D11" s="18">
        <f t="shared" si="1"/>
        <v>158.15</v>
      </c>
      <c r="E11" s="15">
        <v>158.15</v>
      </c>
      <c r="F11" s="15">
        <v>0</v>
      </c>
    </row>
    <row r="12" spans="1:6" s="11" customFormat="1" ht="15" customHeight="1" x14ac:dyDescent="0.15">
      <c r="A12" s="13">
        <f t="shared" si="0"/>
        <v>12</v>
      </c>
      <c r="B12" s="14" t="s">
        <v>180</v>
      </c>
      <c r="C12" s="14" t="s">
        <v>181</v>
      </c>
      <c r="D12" s="18">
        <f t="shared" si="1"/>
        <v>44.96</v>
      </c>
      <c r="E12" s="15">
        <f>7.01+37.95</f>
        <v>44.96</v>
      </c>
      <c r="F12" s="15">
        <v>0</v>
      </c>
    </row>
    <row r="13" spans="1:6" s="11" customFormat="1" ht="15" customHeight="1" x14ac:dyDescent="0.15">
      <c r="A13" s="13">
        <f t="shared" si="0"/>
        <v>13</v>
      </c>
      <c r="B13" s="14" t="s">
        <v>182</v>
      </c>
      <c r="C13" s="14" t="s">
        <v>183</v>
      </c>
      <c r="D13" s="18">
        <f t="shared" si="1"/>
        <v>22.48</v>
      </c>
      <c r="E13" s="15">
        <v>22.48</v>
      </c>
      <c r="F13" s="15">
        <v>0</v>
      </c>
    </row>
    <row r="14" spans="1:6" s="11" customFormat="1" ht="15" customHeight="1" x14ac:dyDescent="0.15">
      <c r="A14" s="13">
        <f t="shared" si="0"/>
        <v>14</v>
      </c>
      <c r="B14" s="14" t="s">
        <v>184</v>
      </c>
      <c r="C14" s="14" t="s">
        <v>185</v>
      </c>
      <c r="D14" s="18">
        <f t="shared" si="1"/>
        <v>42.15</v>
      </c>
      <c r="E14" s="15">
        <f>35.58+6.57</f>
        <v>42.15</v>
      </c>
      <c r="F14" s="15">
        <v>0</v>
      </c>
    </row>
    <row r="15" spans="1:6" s="11" customFormat="1" ht="15" customHeight="1" x14ac:dyDescent="0.15">
      <c r="A15" s="13">
        <f t="shared" si="0"/>
        <v>15</v>
      </c>
      <c r="B15" s="14" t="s">
        <v>186</v>
      </c>
      <c r="C15" s="14" t="s">
        <v>187</v>
      </c>
      <c r="D15" s="18">
        <f t="shared" si="1"/>
        <v>4.34</v>
      </c>
      <c r="E15" s="15">
        <v>4.34</v>
      </c>
      <c r="F15" s="15">
        <v>0</v>
      </c>
    </row>
    <row r="16" spans="1:6" s="11" customFormat="1" ht="15" customHeight="1" x14ac:dyDescent="0.15">
      <c r="A16" s="13">
        <f t="shared" si="0"/>
        <v>16</v>
      </c>
      <c r="B16" s="14" t="s">
        <v>188</v>
      </c>
      <c r="C16" s="14" t="s">
        <v>152</v>
      </c>
      <c r="D16" s="18">
        <f t="shared" si="1"/>
        <v>33.729999999999997</v>
      </c>
      <c r="E16" s="15">
        <v>33.729999999999997</v>
      </c>
      <c r="F16" s="15">
        <v>0</v>
      </c>
    </row>
    <row r="17" spans="1:6" s="11" customFormat="1" ht="15" customHeight="1" x14ac:dyDescent="0.15">
      <c r="A17" s="13">
        <f t="shared" si="0"/>
        <v>17</v>
      </c>
      <c r="B17" s="14" t="s">
        <v>189</v>
      </c>
      <c r="C17" s="14" t="s">
        <v>190</v>
      </c>
      <c r="D17" s="18">
        <f t="shared" si="1"/>
        <v>63.43</v>
      </c>
      <c r="E17" s="15">
        <v>63.43</v>
      </c>
      <c r="F17" s="15">
        <v>0</v>
      </c>
    </row>
    <row r="18" spans="1:6" s="12" customFormat="1" ht="15" customHeight="1" x14ac:dyDescent="0.15">
      <c r="A18" s="16">
        <f t="shared" si="0"/>
        <v>18</v>
      </c>
      <c r="B18" s="17" t="s">
        <v>191</v>
      </c>
      <c r="C18" s="17" t="s">
        <v>192</v>
      </c>
      <c r="D18" s="18">
        <f t="shared" si="1"/>
        <v>143.19999999999999</v>
      </c>
      <c r="E18" s="18">
        <f>SUM(E19:E31)</f>
        <v>0</v>
      </c>
      <c r="F18" s="18">
        <f>SUM(F19:F31)</f>
        <v>143.19999999999999</v>
      </c>
    </row>
    <row r="19" spans="1:6" s="11" customFormat="1" ht="15" customHeight="1" x14ac:dyDescent="0.15">
      <c r="A19" s="13">
        <f t="shared" si="0"/>
        <v>19</v>
      </c>
      <c r="B19" s="14" t="s">
        <v>193</v>
      </c>
      <c r="C19" s="14" t="s">
        <v>194</v>
      </c>
      <c r="D19" s="18">
        <f t="shared" si="1"/>
        <v>6.75</v>
      </c>
      <c r="E19" s="15">
        <v>0</v>
      </c>
      <c r="F19" s="15">
        <v>6.75</v>
      </c>
    </row>
    <row r="20" spans="1:6" s="11" customFormat="1" ht="15" customHeight="1" x14ac:dyDescent="0.15">
      <c r="A20" s="13">
        <f t="shared" si="0"/>
        <v>20</v>
      </c>
      <c r="B20" s="14" t="s">
        <v>195</v>
      </c>
      <c r="C20" s="14" t="s">
        <v>196</v>
      </c>
      <c r="D20" s="18">
        <f t="shared" si="1"/>
        <v>6.5</v>
      </c>
      <c r="E20" s="15">
        <v>0</v>
      </c>
      <c r="F20" s="15">
        <v>6.5</v>
      </c>
    </row>
    <row r="21" spans="1:6" s="11" customFormat="1" ht="15" customHeight="1" x14ac:dyDescent="0.15">
      <c r="A21" s="13">
        <f t="shared" si="0"/>
        <v>21</v>
      </c>
      <c r="B21" s="14" t="s">
        <v>197</v>
      </c>
      <c r="C21" s="14" t="s">
        <v>198</v>
      </c>
      <c r="D21" s="18">
        <f t="shared" si="1"/>
        <v>27</v>
      </c>
      <c r="E21" s="15">
        <v>0</v>
      </c>
      <c r="F21" s="15">
        <v>27</v>
      </c>
    </row>
    <row r="22" spans="1:6" s="11" customFormat="1" ht="15" customHeight="1" x14ac:dyDescent="0.15">
      <c r="A22" s="13">
        <f t="shared" si="0"/>
        <v>22</v>
      </c>
      <c r="B22" s="14" t="s">
        <v>199</v>
      </c>
      <c r="C22" s="14" t="s">
        <v>200</v>
      </c>
      <c r="D22" s="18">
        <f t="shared" si="1"/>
        <v>5.0999999999999996</v>
      </c>
      <c r="E22" s="15">
        <v>0</v>
      </c>
      <c r="F22" s="15">
        <v>5.0999999999999996</v>
      </c>
    </row>
    <row r="23" spans="1:6" s="11" customFormat="1" ht="15" customHeight="1" x14ac:dyDescent="0.15">
      <c r="A23" s="13">
        <f t="shared" si="0"/>
        <v>23</v>
      </c>
      <c r="B23" s="14" t="s">
        <v>201</v>
      </c>
      <c r="C23" s="14" t="s">
        <v>202</v>
      </c>
      <c r="D23" s="18">
        <f t="shared" si="1"/>
        <v>28.8</v>
      </c>
      <c r="E23" s="15">
        <v>0</v>
      </c>
      <c r="F23" s="15">
        <v>28.8</v>
      </c>
    </row>
    <row r="24" spans="1:6" s="11" customFormat="1" ht="15" customHeight="1" x14ac:dyDescent="0.15">
      <c r="A24" s="13">
        <f t="shared" si="0"/>
        <v>24</v>
      </c>
      <c r="B24" s="14" t="s">
        <v>203</v>
      </c>
      <c r="C24" s="14" t="s">
        <v>204</v>
      </c>
      <c r="D24" s="18">
        <f t="shared" si="1"/>
        <v>1.5</v>
      </c>
      <c r="E24" s="15">
        <v>0</v>
      </c>
      <c r="F24" s="15">
        <v>1.5</v>
      </c>
    </row>
    <row r="25" spans="1:6" s="11" customFormat="1" ht="15" customHeight="1" x14ac:dyDescent="0.15">
      <c r="A25" s="13">
        <f t="shared" si="0"/>
        <v>25</v>
      </c>
      <c r="B25" s="14" t="s">
        <v>205</v>
      </c>
      <c r="C25" s="14" t="s">
        <v>206</v>
      </c>
      <c r="D25" s="18">
        <f t="shared" si="1"/>
        <v>0.5</v>
      </c>
      <c r="E25" s="15">
        <v>0</v>
      </c>
      <c r="F25" s="15">
        <v>0.5</v>
      </c>
    </row>
    <row r="26" spans="1:6" s="11" customFormat="1" ht="15" customHeight="1" x14ac:dyDescent="0.15">
      <c r="A26" s="13">
        <f t="shared" si="0"/>
        <v>26</v>
      </c>
      <c r="B26" s="14" t="s">
        <v>207</v>
      </c>
      <c r="C26" s="14" t="s">
        <v>208</v>
      </c>
      <c r="D26" s="18">
        <f t="shared" si="1"/>
        <v>45.18</v>
      </c>
      <c r="E26" s="15">
        <v>0</v>
      </c>
      <c r="F26" s="15">
        <v>45.18</v>
      </c>
    </row>
    <row r="27" spans="1:6" s="11" customFormat="1" ht="15" customHeight="1" x14ac:dyDescent="0.15">
      <c r="A27" s="13">
        <f t="shared" si="0"/>
        <v>27</v>
      </c>
      <c r="B27" s="14" t="s">
        <v>209</v>
      </c>
      <c r="C27" s="14" t="s">
        <v>210</v>
      </c>
      <c r="D27" s="18">
        <f t="shared" si="1"/>
        <v>0.3</v>
      </c>
      <c r="E27" s="15">
        <v>0</v>
      </c>
      <c r="F27" s="15">
        <v>0.3</v>
      </c>
    </row>
    <row r="28" spans="1:6" s="11" customFormat="1" ht="15" customHeight="1" x14ac:dyDescent="0.15">
      <c r="A28" s="13">
        <f t="shared" si="0"/>
        <v>28</v>
      </c>
      <c r="B28" s="14" t="s">
        <v>211</v>
      </c>
      <c r="C28" s="14" t="s">
        <v>212</v>
      </c>
      <c r="D28" s="18">
        <f t="shared" si="1"/>
        <v>2</v>
      </c>
      <c r="E28" s="15">
        <v>0</v>
      </c>
      <c r="F28" s="15">
        <v>2</v>
      </c>
    </row>
    <row r="29" spans="1:6" s="11" customFormat="1" ht="15" customHeight="1" x14ac:dyDescent="0.15">
      <c r="A29" s="13">
        <f t="shared" si="0"/>
        <v>29</v>
      </c>
      <c r="B29" s="14" t="s">
        <v>213</v>
      </c>
      <c r="C29" s="14" t="s">
        <v>214</v>
      </c>
      <c r="D29" s="18">
        <f t="shared" si="1"/>
        <v>5.62</v>
      </c>
      <c r="E29" s="15">
        <v>0</v>
      </c>
      <c r="F29" s="15">
        <v>5.62</v>
      </c>
    </row>
    <row r="30" spans="1:6" s="11" customFormat="1" ht="15" customHeight="1" x14ac:dyDescent="0.15">
      <c r="A30" s="13">
        <f t="shared" si="0"/>
        <v>30</v>
      </c>
      <c r="B30" s="14" t="s">
        <v>215</v>
      </c>
      <c r="C30" s="14" t="s">
        <v>216</v>
      </c>
      <c r="D30" s="18">
        <f t="shared" si="1"/>
        <v>13.5</v>
      </c>
      <c r="E30" s="15">
        <v>0</v>
      </c>
      <c r="F30" s="15">
        <v>13.5</v>
      </c>
    </row>
    <row r="31" spans="1:6" s="11" customFormat="1" ht="15" customHeight="1" x14ac:dyDescent="0.15">
      <c r="A31" s="13">
        <f t="shared" si="0"/>
        <v>31</v>
      </c>
      <c r="B31" s="14" t="s">
        <v>217</v>
      </c>
      <c r="C31" s="14" t="s">
        <v>218</v>
      </c>
      <c r="D31" s="18">
        <f t="shared" si="1"/>
        <v>0.45</v>
      </c>
      <c r="E31" s="15">
        <v>0</v>
      </c>
      <c r="F31" s="15">
        <v>0.45</v>
      </c>
    </row>
    <row r="32" spans="1:6" s="12" customFormat="1" ht="15" customHeight="1" x14ac:dyDescent="0.15">
      <c r="A32" s="16">
        <f t="shared" si="0"/>
        <v>32</v>
      </c>
      <c r="B32" s="17" t="s">
        <v>219</v>
      </c>
      <c r="C32" s="17" t="s">
        <v>220</v>
      </c>
      <c r="D32" s="18">
        <f t="shared" si="1"/>
        <v>1108.1400000000001</v>
      </c>
      <c r="E32" s="18">
        <f>SUM(E33:E34)</f>
        <v>1108.1400000000001</v>
      </c>
      <c r="F32" s="18">
        <f>SUM(F33:F34)</f>
        <v>0</v>
      </c>
    </row>
    <row r="33" spans="1:6" s="11" customFormat="1" ht="15" customHeight="1" x14ac:dyDescent="0.15">
      <c r="A33" s="13">
        <f t="shared" si="0"/>
        <v>33</v>
      </c>
      <c r="B33" s="14" t="s">
        <v>221</v>
      </c>
      <c r="C33" s="14" t="s">
        <v>222</v>
      </c>
      <c r="D33" s="18">
        <f t="shared" si="1"/>
        <v>0.14000000000000001</v>
      </c>
      <c r="E33" s="15">
        <v>0.14000000000000001</v>
      </c>
      <c r="F33" s="15">
        <v>0</v>
      </c>
    </row>
    <row r="34" spans="1:6" s="11" customFormat="1" ht="15" customHeight="1" x14ac:dyDescent="0.15">
      <c r="A34" s="13">
        <f t="shared" si="0"/>
        <v>34</v>
      </c>
      <c r="B34" s="14" t="s">
        <v>223</v>
      </c>
      <c r="C34" s="14" t="s">
        <v>224</v>
      </c>
      <c r="D34" s="18">
        <f t="shared" si="1"/>
        <v>1108</v>
      </c>
      <c r="E34" s="15">
        <v>1108</v>
      </c>
      <c r="F34" s="15">
        <v>0</v>
      </c>
    </row>
    <row r="35" spans="1:6" s="11" customFormat="1" ht="15" customHeight="1" x14ac:dyDescent="0.15">
      <c r="A35" s="19"/>
      <c r="B35" s="20"/>
      <c r="C35" s="20"/>
      <c r="D35" s="21"/>
      <c r="E35" s="21"/>
      <c r="F35" s="21"/>
    </row>
    <row r="36" spans="1:6" s="11" customFormat="1" ht="15" customHeight="1" x14ac:dyDescent="0.15">
      <c r="A36" s="19"/>
      <c r="B36" s="20"/>
      <c r="C36" s="20"/>
      <c r="D36" s="21"/>
      <c r="E36" s="21"/>
      <c r="F36" s="21"/>
    </row>
    <row r="37" spans="1:6" s="11" customFormat="1" ht="15" customHeight="1" x14ac:dyDescent="0.15">
      <c r="A37" s="19"/>
      <c r="B37" s="20"/>
      <c r="C37" s="20"/>
      <c r="D37" s="21"/>
      <c r="E37" s="21"/>
      <c r="F37" s="21"/>
    </row>
    <row r="38" spans="1:6" s="11" customFormat="1" ht="15" customHeight="1" x14ac:dyDescent="0.15">
      <c r="A38" s="19"/>
      <c r="B38" s="20"/>
      <c r="C38" s="20"/>
      <c r="D38" s="21"/>
      <c r="E38" s="21"/>
      <c r="F38" s="21"/>
    </row>
  </sheetData>
  <mergeCells count="5">
    <mergeCell ref="A1:F1"/>
    <mergeCell ref="A2:D2"/>
    <mergeCell ref="B3:C3"/>
    <mergeCell ref="D3:F3"/>
    <mergeCell ref="A3:A4"/>
  </mergeCells>
  <phoneticPr fontId="5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6" sqref="E26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 customWidth="1"/>
    <col min="257" max="16384" width="7" style="5"/>
  </cols>
  <sheetData>
    <row r="1" spans="1:6" s="1" customFormat="1" ht="37.5" customHeight="1" x14ac:dyDescent="0.15">
      <c r="A1" s="29" t="s">
        <v>225</v>
      </c>
      <c r="B1" s="30"/>
      <c r="C1" s="30"/>
      <c r="D1" s="30"/>
      <c r="E1" s="31"/>
      <c r="F1" s="30"/>
    </row>
    <row r="2" spans="1:6" s="1" customFormat="1" ht="15" customHeight="1" x14ac:dyDescent="0.15">
      <c r="A2" s="32" t="s">
        <v>10</v>
      </c>
      <c r="B2" s="30"/>
      <c r="C2" s="31"/>
      <c r="D2" s="30"/>
      <c r="E2" s="6" t="s">
        <v>11</v>
      </c>
      <c r="F2" s="6" t="s">
        <v>12</v>
      </c>
    </row>
    <row r="3" spans="1:6" s="1" customFormat="1" ht="15" customHeight="1" x14ac:dyDescent="0.15">
      <c r="A3" s="33" t="s">
        <v>13</v>
      </c>
      <c r="B3" s="33" t="s">
        <v>67</v>
      </c>
      <c r="C3" s="33"/>
      <c r="D3" s="33" t="s">
        <v>85</v>
      </c>
      <c r="E3" s="33" t="s">
        <v>154</v>
      </c>
      <c r="F3" s="33" t="s">
        <v>155</v>
      </c>
    </row>
    <row r="4" spans="1:6" s="1" customFormat="1" ht="15" customHeight="1" x14ac:dyDescent="0.15">
      <c r="A4" s="33"/>
      <c r="B4" s="7" t="s">
        <v>75</v>
      </c>
      <c r="C4" s="7" t="s">
        <v>76</v>
      </c>
      <c r="D4" s="33"/>
      <c r="E4" s="33"/>
      <c r="F4" s="33"/>
    </row>
    <row r="5" spans="1:6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</row>
    <row r="6" spans="1:6" ht="15" customHeight="1" x14ac:dyDescent="0.15">
      <c r="A6" s="8">
        <f>ROW()</f>
        <v>6</v>
      </c>
      <c r="B6" s="9" t="s">
        <v>37</v>
      </c>
      <c r="C6" s="9" t="s">
        <v>85</v>
      </c>
      <c r="D6" s="10">
        <f t="shared" ref="D6:D11" si="0">E6+F6</f>
        <v>2305.1</v>
      </c>
      <c r="E6" s="10">
        <f>E7</f>
        <v>0</v>
      </c>
      <c r="F6" s="10">
        <f>F7</f>
        <v>2305.1</v>
      </c>
    </row>
    <row r="7" spans="1:6" ht="15" customHeight="1" x14ac:dyDescent="0.15">
      <c r="A7" s="8">
        <f>ROW()</f>
        <v>7</v>
      </c>
      <c r="B7" s="9" t="s">
        <v>124</v>
      </c>
      <c r="C7" s="9" t="s">
        <v>125</v>
      </c>
      <c r="D7" s="10">
        <f t="shared" si="0"/>
        <v>2305.1</v>
      </c>
      <c r="E7" s="10">
        <f>E8</f>
        <v>0</v>
      </c>
      <c r="F7" s="10">
        <f>F8</f>
        <v>2305.1</v>
      </c>
    </row>
    <row r="8" spans="1:6" ht="15" customHeight="1" x14ac:dyDescent="0.15">
      <c r="A8" s="8">
        <f>ROW()</f>
        <v>8</v>
      </c>
      <c r="B8" s="9" t="s">
        <v>133</v>
      </c>
      <c r="C8" s="9" t="s">
        <v>134</v>
      </c>
      <c r="D8" s="10">
        <f t="shared" si="0"/>
        <v>2305.1</v>
      </c>
      <c r="E8" s="10">
        <f>E9+E10+E11</f>
        <v>0</v>
      </c>
      <c r="F8" s="10">
        <f>F9+F10+F11</f>
        <v>2305.1</v>
      </c>
    </row>
    <row r="9" spans="1:6" ht="15" customHeight="1" x14ac:dyDescent="0.15">
      <c r="A9" s="8">
        <f>ROW()</f>
        <v>9</v>
      </c>
      <c r="B9" s="9" t="s">
        <v>135</v>
      </c>
      <c r="C9" s="9" t="s">
        <v>136</v>
      </c>
      <c r="D9" s="10">
        <f t="shared" si="0"/>
        <v>50</v>
      </c>
      <c r="E9" s="10">
        <v>0</v>
      </c>
      <c r="F9" s="10">
        <v>50</v>
      </c>
    </row>
    <row r="10" spans="1:6" ht="15" customHeight="1" x14ac:dyDescent="0.15">
      <c r="A10" s="8">
        <f>ROW()</f>
        <v>10</v>
      </c>
      <c r="B10" s="9" t="s">
        <v>137</v>
      </c>
      <c r="C10" s="9" t="s">
        <v>138</v>
      </c>
      <c r="D10" s="10">
        <f t="shared" si="0"/>
        <v>2045.1</v>
      </c>
      <c r="E10" s="10">
        <v>0</v>
      </c>
      <c r="F10" s="10">
        <v>2045.1</v>
      </c>
    </row>
    <row r="11" spans="1:6" ht="15" customHeight="1" x14ac:dyDescent="0.15">
      <c r="A11" s="8">
        <f>ROW()</f>
        <v>11</v>
      </c>
      <c r="B11" s="9" t="s">
        <v>139</v>
      </c>
      <c r="C11" s="9" t="s">
        <v>140</v>
      </c>
      <c r="D11" s="10">
        <f t="shared" si="0"/>
        <v>210</v>
      </c>
      <c r="E11" s="10">
        <v>0</v>
      </c>
      <c r="F11" s="10">
        <v>210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17" sqref="C17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 customWidth="1"/>
    <col min="257" max="16384" width="7" style="5"/>
  </cols>
  <sheetData>
    <row r="1" spans="1:6" s="1" customFormat="1" ht="37.5" customHeight="1" x14ac:dyDescent="0.15">
      <c r="A1" s="29" t="s">
        <v>8</v>
      </c>
      <c r="B1" s="30"/>
      <c r="C1" s="30"/>
      <c r="D1" s="30"/>
      <c r="E1" s="31"/>
      <c r="F1" s="30"/>
    </row>
    <row r="2" spans="1:6" s="1" customFormat="1" ht="15" customHeight="1" x14ac:dyDescent="0.15">
      <c r="A2" s="32" t="s">
        <v>10</v>
      </c>
      <c r="B2" s="30"/>
      <c r="C2" s="31"/>
      <c r="D2" s="30"/>
      <c r="E2" s="6" t="s">
        <v>11</v>
      </c>
      <c r="F2" s="6" t="s">
        <v>12</v>
      </c>
    </row>
    <row r="3" spans="1:6" s="1" customFormat="1" ht="15" customHeight="1" x14ac:dyDescent="0.15">
      <c r="A3" s="33" t="s">
        <v>13</v>
      </c>
      <c r="B3" s="33" t="s">
        <v>67</v>
      </c>
      <c r="C3" s="33"/>
      <c r="D3" s="33" t="s">
        <v>85</v>
      </c>
      <c r="E3" s="33" t="s">
        <v>154</v>
      </c>
      <c r="F3" s="33" t="s">
        <v>155</v>
      </c>
    </row>
    <row r="4" spans="1:6" s="1" customFormat="1" ht="15" customHeight="1" x14ac:dyDescent="0.15">
      <c r="A4" s="33"/>
      <c r="B4" s="7" t="s">
        <v>75</v>
      </c>
      <c r="C4" s="7" t="s">
        <v>76</v>
      </c>
      <c r="D4" s="33"/>
      <c r="E4" s="33"/>
      <c r="F4" s="33"/>
    </row>
    <row r="5" spans="1:6" s="1" customFormat="1" ht="15" customHeight="1" x14ac:dyDescent="0.15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79</v>
      </c>
    </row>
    <row r="6" spans="1:6" ht="15" customHeight="1" x14ac:dyDescent="0.15">
      <c r="A6" s="8">
        <f>ROW()</f>
        <v>6</v>
      </c>
      <c r="B6" s="9" t="s">
        <v>37</v>
      </c>
      <c r="C6" s="9" t="s">
        <v>85</v>
      </c>
      <c r="D6" s="10" t="s">
        <v>37</v>
      </c>
      <c r="E6" s="10">
        <v>0</v>
      </c>
      <c r="F6" s="10" t="s">
        <v>37</v>
      </c>
    </row>
    <row r="7" spans="1:6" ht="15" customHeight="1" x14ac:dyDescent="0.15">
      <c r="A7" s="8"/>
      <c r="B7" s="9"/>
      <c r="C7" s="9"/>
      <c r="D7" s="10"/>
      <c r="E7" s="10"/>
      <c r="F7" s="10"/>
    </row>
    <row r="8" spans="1:6" ht="15" customHeight="1" x14ac:dyDescent="0.15">
      <c r="B8" s="3" t="s">
        <v>238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Microsoft</cp:lastModifiedBy>
  <dcterms:created xsi:type="dcterms:W3CDTF">2020-06-29T02:27:00Z</dcterms:created>
  <dcterms:modified xsi:type="dcterms:W3CDTF">2021-03-08T06:45:38Z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