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739" firstSheet="2" activeTab="17"/>
  </bookViews>
  <sheets>
    <sheet name="目录" sheetId="24" r:id="rId1"/>
    <sheet name="附表1-1" sheetId="4" r:id="rId2"/>
    <sheet name="附表1-2" sheetId="5" r:id="rId3"/>
    <sheet name="附表1-3" sheetId="6" r:id="rId4"/>
    <sheet name="附表1-4" sheetId="7" r:id="rId5"/>
    <sheet name="附表1-5" sheetId="8" r:id="rId6"/>
    <sheet name="附表1-6" sheetId="9" r:id="rId7"/>
    <sheet name="附表1—7" sheetId="10" r:id="rId8"/>
    <sheet name="附表1—8" sheetId="11" r:id="rId9"/>
    <sheet name="附表1—9" sheetId="12" r:id="rId10"/>
    <sheet name="附表1-10" sheetId="13" r:id="rId11"/>
    <sheet name="附表1-11" sheetId="14" r:id="rId12"/>
    <sheet name="附表1-12" sheetId="15" r:id="rId13"/>
    <sheet name="附表1-13" sheetId="16" r:id="rId14"/>
    <sheet name="附表1-14" sheetId="17" r:id="rId15"/>
    <sheet name="附表1-15" sheetId="18" r:id="rId16"/>
    <sheet name="附表1-16" sheetId="19" r:id="rId17"/>
    <sheet name="附表1-17" sheetId="20" r:id="rId18"/>
    <sheet name="附表1-18" sheetId="21" r:id="rId19"/>
    <sheet name="附表1" sheetId="27" r:id="rId20"/>
    <sheet name="附表2" sheetId="28" r:id="rId21"/>
  </sheets>
  <externalReferences>
    <externalReference r:id="rId22"/>
  </externalReferences>
  <definedNames>
    <definedName name="_a999923423" localSheetId="1">#REF!</definedName>
    <definedName name="_a999923423" localSheetId="17">#REF!</definedName>
    <definedName name="_a999923423" localSheetId="18">#REF!</definedName>
    <definedName name="_a999923423" localSheetId="4">#REF!</definedName>
    <definedName name="_a999923423">#REF!</definedName>
    <definedName name="_a9999323" localSheetId="1">#REF!</definedName>
    <definedName name="_a9999323" localSheetId="17">#REF!</definedName>
    <definedName name="_a9999323" localSheetId="18">#REF!</definedName>
    <definedName name="_a9999323" localSheetId="4">#REF!</definedName>
    <definedName name="_a9999323">#REF!</definedName>
    <definedName name="_a999942323" localSheetId="1">#REF!</definedName>
    <definedName name="_a999942323" localSheetId="17">#REF!</definedName>
    <definedName name="_a999942323" localSheetId="18">#REF!</definedName>
    <definedName name="_a999942323" localSheetId="4">#REF!</definedName>
    <definedName name="_a999942323">#REF!</definedName>
    <definedName name="_a9999548">#REF!</definedName>
    <definedName name="_a9999555">#REF!</definedName>
    <definedName name="_a99996544">#REF!</definedName>
    <definedName name="_a99999" localSheetId="12">#REF!</definedName>
    <definedName name="_a99999" localSheetId="14">#REF!</definedName>
    <definedName name="_a99999" localSheetId="17">#REF!</definedName>
    <definedName name="_a99999" localSheetId="18">#REF!</definedName>
    <definedName name="_a99999" localSheetId="5">#REF!</definedName>
    <definedName name="_a99999" localSheetId="6">#REF!</definedName>
    <definedName name="_a99999" localSheetId="7">#REF!</definedName>
    <definedName name="_a99999" localSheetId="9">#REF!</definedName>
    <definedName name="_a99999">#REF!</definedName>
    <definedName name="_a999991" localSheetId="18">#REF!</definedName>
    <definedName name="_a999991" localSheetId="5">#REF!</definedName>
    <definedName name="_a999991" localSheetId="6">#REF!</definedName>
    <definedName name="_a999991">#REF!</definedName>
    <definedName name="_a999991145">#REF!</definedName>
    <definedName name="_a99999222" localSheetId="6">#REF!</definedName>
    <definedName name="_a99999222">#REF!</definedName>
    <definedName name="_a99999234234">#REF!</definedName>
    <definedName name="_a999995" localSheetId="5">#REF!</definedName>
    <definedName name="_a999995" localSheetId="6">#REF!</definedName>
    <definedName name="_a999995">#REF!</definedName>
    <definedName name="_a999996" localSheetId="5">#REF!</definedName>
    <definedName name="_a999996" localSheetId="6">#REF!</definedName>
    <definedName name="_a999996">#REF!</definedName>
    <definedName name="_a999999999">#REF!</definedName>
    <definedName name="_xlnm._FilterDatabase" localSheetId="14" hidden="1">'附表1-14'!$A$4:$C$8</definedName>
    <definedName name="_xlnm._FilterDatabase" localSheetId="18" hidden="1">'附表1-18'!$A$4:$C$8</definedName>
    <definedName name="_xlnm._FilterDatabase" localSheetId="3" hidden="1">'附表1-3'!$A$4:$C$5</definedName>
    <definedName name="_xlnm._FilterDatabase" localSheetId="5" hidden="1">'附表1-5'!$A$4:$E$11</definedName>
    <definedName name="_xlnm._FilterDatabase" localSheetId="9" hidden="1">附表1—9!$A$4:$D$8</definedName>
    <definedName name="_Order1" hidden="1">255</definedName>
    <definedName name="_Order2" hidden="1">255</definedName>
    <definedName name="Database" localSheetId="12" hidden="1">#REF!</definedName>
    <definedName name="Database" localSheetId="14" hidden="1">#REF!</definedName>
    <definedName name="Database" localSheetId="17" hidden="1">#REF!</definedName>
    <definedName name="Database" localSheetId="18" hidden="1">#REF!</definedName>
    <definedName name="Database" localSheetId="5" hidden="1">#REF!</definedName>
    <definedName name="Database" localSheetId="6" hidden="1">#REF!</definedName>
    <definedName name="Database" localSheetId="7" hidden="1">#REF!</definedName>
    <definedName name="Database" localSheetId="9" hidden="1">#REF!</definedName>
    <definedName name="Database" hidden="1">#REF!</definedName>
    <definedName name="_xlnm.Print_Area" localSheetId="1">'附表1-1'!$A$2:$B$32</definedName>
    <definedName name="_xlnm.Print_Area" localSheetId="14">'附表1-14'!$A:$C</definedName>
    <definedName name="_xlnm.Print_Area" localSheetId="18">'附表1-18'!$A:$C</definedName>
    <definedName name="_xlnm.Print_Area" localSheetId="3">'附表1-3'!$A$2:$C$205</definedName>
    <definedName name="_xlnm.Print_Area" localSheetId="5">'附表1-5'!$A:$D</definedName>
    <definedName name="_xlnm.Print_Area" localSheetId="6">'附表1-6'!$A$1:$B$8</definedName>
    <definedName name="_xlnm.Print_Area" localSheetId="9">附表1—9!$A:$C</definedName>
    <definedName name="_xlnm.Print_Titles" localSheetId="12">'附表1-12'!$4:$4</definedName>
    <definedName name="_xlnm.Print_Titles" localSheetId="14">'附表1-14'!$4:$4</definedName>
    <definedName name="_xlnm.Print_Titles" localSheetId="17">'附表1-17'!$4:4</definedName>
    <definedName name="_xlnm.Print_Titles" localSheetId="18">'附表1-18'!$4:4</definedName>
    <definedName name="_xlnm.Print_Titles" localSheetId="3">'附表1-3'!$2:$4</definedName>
    <definedName name="_xlnm.Print_Titles" localSheetId="4">'附表1-4'!$4:$4</definedName>
    <definedName name="_xlnm.Print_Titles" localSheetId="5">'附表1-5'!$4:$4</definedName>
    <definedName name="_xlnm.Print_Titles" localSheetId="7">附表1—7!$4:$4</definedName>
    <definedName name="_xlnm.Print_Titles" localSheetId="9">附表1—9!$4:$4</definedName>
    <definedName name="wrn.月报打印." localSheetId="1" hidden="1">{#N/A,#N/A,FALSE,"p9";#N/A,#N/A,FALSE,"p1";#N/A,#N/A,FALSE,"p2";#N/A,#N/A,FALSE,"p3";#N/A,#N/A,FALSE,"p4";#N/A,#N/A,FALSE,"p5";#N/A,#N/A,FALSE,"p6";#N/A,#N/A,FALSE,"p7";#N/A,#N/A,FALSE,"p8"}</definedName>
    <definedName name="wrn.月报打印." localSheetId="17" hidden="1">{#N/A,#N/A,FALSE,"p9";#N/A,#N/A,FALSE,"p1";#N/A,#N/A,FALSE,"p2";#N/A,#N/A,FALSE,"p3";#N/A,#N/A,FALSE,"p4";#N/A,#N/A,FALSE,"p5";#N/A,#N/A,FALSE,"p6";#N/A,#N/A,FALSE,"p7";#N/A,#N/A,FALSE,"p8"}</definedName>
    <definedName name="wrn.月报打印." localSheetId="18" hidden="1">{#N/A,#N/A,FALSE,"p9";#N/A,#N/A,FALSE,"p1";#N/A,#N/A,FALSE,"p2";#N/A,#N/A,FALSE,"p3";#N/A,#N/A,FALSE,"p4";#N/A,#N/A,FALSE,"p5";#N/A,#N/A,FALSE,"p6";#N/A,#N/A,FALSE,"p7";#N/A,#N/A,FALSE,"p8"}</definedName>
    <definedName name="wrn.月报打印." localSheetId="2" hidden="1">{#N/A,#N/A,FALSE,"p9";#N/A,#N/A,FALSE,"p1";#N/A,#N/A,FALSE,"p2";#N/A,#N/A,FALSE,"p3";#N/A,#N/A,FALSE,"p4";#N/A,#N/A,FALSE,"p5";#N/A,#N/A,FALSE,"p6";#N/A,#N/A,FALSE,"p7";#N/A,#N/A,FALSE,"p8"}</definedName>
    <definedName name="wrn.月报打印." localSheetId="3" hidden="1">{#N/A,#N/A,FALSE,"p9";#N/A,#N/A,FALSE,"p1";#N/A,#N/A,FALSE,"p2";#N/A,#N/A,FALSE,"p3";#N/A,#N/A,FALSE,"p4";#N/A,#N/A,FALSE,"p5";#N/A,#N/A,FALSE,"p6";#N/A,#N/A,FALSE,"p7";#N/A,#N/A,FALSE,"p8"}</definedName>
    <definedName name="wrn.月报打印." localSheetId="4" hidden="1">{#N/A,#N/A,FALSE,"p9";#N/A,#N/A,FALSE,"p1";#N/A,#N/A,FALSE,"p2";#N/A,#N/A,FALSE,"p3";#N/A,#N/A,FALSE,"p4";#N/A,#N/A,FALSE,"p5";#N/A,#N/A,FALSE,"p6";#N/A,#N/A,FALSE,"p7";#N/A,#N/A,FALSE,"p8"}</definedName>
    <definedName name="wrn.月报打印." localSheetId="6" hidden="1">{#N/A,#N/A,FALSE,"p9";#N/A,#N/A,FALSE,"p1";#N/A,#N/A,FALSE,"p2";#N/A,#N/A,FALSE,"p3";#N/A,#N/A,FALSE,"p4";#N/A,#N/A,FALSE,"p5";#N/A,#N/A,FALSE,"p6";#N/A,#N/A,FALSE,"p7";#N/A,#N/A,FALSE,"p8"}</definedName>
    <definedName name="wrn.月报打印." localSheetId="7" hidden="1">{#N/A,#N/A,FALSE,"p9";#N/A,#N/A,FALSE,"p1";#N/A,#N/A,FALSE,"p2";#N/A,#N/A,FALSE,"p3";#N/A,#N/A,FALSE,"p4";#N/A,#N/A,FALSE,"p5";#N/A,#N/A,FALSE,"p6";#N/A,#N/A,FALSE,"p7";#N/A,#N/A,FALSE,"p8"}</definedName>
    <definedName name="wrn.月报打印." localSheetId="8" hidden="1">{#N/A,#N/A,FALSE,"p9";#N/A,#N/A,FALSE,"p1";#N/A,#N/A,FALSE,"p2";#N/A,#N/A,FALSE,"p3";#N/A,#N/A,FALSE,"p4";#N/A,#N/A,FALSE,"p5";#N/A,#N/A,FALSE,"p6";#N/A,#N/A,FALSE,"p7";#N/A,#N/A,FALSE,"p8"}</definedName>
    <definedName name="wrn.月报打印." localSheetId="9"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1">#REF!</definedName>
    <definedName name="地区名称" localSheetId="12">#REF!</definedName>
    <definedName name="地区名称" localSheetId="14">#REF!</definedName>
    <definedName name="地区名称" localSheetId="17">#REF!</definedName>
    <definedName name="地区名称" localSheetId="18">#REF!</definedName>
    <definedName name="地区名称" localSheetId="3">#REF!</definedName>
    <definedName name="地区名称" localSheetId="5">#REF!</definedName>
    <definedName name="地区名称" localSheetId="6">#REF!</definedName>
    <definedName name="地区名称" localSheetId="7">#REF!</definedName>
    <definedName name="地区名称" localSheetId="9">#REF!</definedName>
    <definedName name="地区名称">#REF!</definedName>
    <definedName name="地区名称1" localSheetId="14">#REF!</definedName>
    <definedName name="地区名称1" localSheetId="17">#REF!</definedName>
    <definedName name="地区名称1" localSheetId="18">#REF!</definedName>
    <definedName name="地区名称1" localSheetId="5">#REF!</definedName>
    <definedName name="地区名称1" localSheetId="6">#REF!</definedName>
    <definedName name="地区名称1">#REF!</definedName>
    <definedName name="地区名称10" localSheetId="5">#REF!</definedName>
    <definedName name="地区名称10" localSheetId="6">#REF!</definedName>
    <definedName name="地区名称10">#REF!</definedName>
    <definedName name="地区名称2" localSheetId="17">#REF!</definedName>
    <definedName name="地区名称2" localSheetId="18">#REF!</definedName>
    <definedName name="地区名称2" localSheetId="5">#REF!</definedName>
    <definedName name="地区名称2" localSheetId="6">#REF!</definedName>
    <definedName name="地区名称2">#REF!</definedName>
    <definedName name="地区名称3" localSheetId="18">#REF!</definedName>
    <definedName name="地区名称3" localSheetId="5">#REF!</definedName>
    <definedName name="地区名称3" localSheetId="6">#REF!</definedName>
    <definedName name="地区名称3">#REF!</definedName>
    <definedName name="地区名称32">#REF!</definedName>
    <definedName name="地区名称432">#REF!</definedName>
    <definedName name="地区名称444" localSheetId="6">#REF!</definedName>
    <definedName name="地区名称444">#REF!</definedName>
    <definedName name="地区名称45234">#REF!</definedName>
    <definedName name="地区名称5" localSheetId="5">#REF!</definedName>
    <definedName name="地区名称5" localSheetId="6">#REF!</definedName>
    <definedName name="地区名称5">#REF!</definedName>
    <definedName name="地区名称55" localSheetId="6">#REF!</definedName>
    <definedName name="地区名称55">#REF!</definedName>
    <definedName name="地区名称6" localSheetId="5">#REF!</definedName>
    <definedName name="地区名称6" localSheetId="6">#REF!</definedName>
    <definedName name="地区名称6">#REF!</definedName>
    <definedName name="地区名称7" localSheetId="5">#REF!</definedName>
    <definedName name="地区名称7" localSheetId="6">#REF!</definedName>
    <definedName name="地区名称7">#REF!</definedName>
    <definedName name="地区名称874">#REF!</definedName>
    <definedName name="地区名称9" localSheetId="5">#REF!</definedName>
    <definedName name="地区名称9" localSheetId="6">#REF!</definedName>
    <definedName name="地区名称9">#REF!</definedName>
    <definedName name="地区明确222" localSheetId="6">#REF!</definedName>
    <definedName name="地区明确222">#REF!</definedName>
    <definedName name="基金" localSheetId="1" hidden="1">{#N/A,#N/A,FALSE,"p9";#N/A,#N/A,FALSE,"p1";#N/A,#N/A,FALSE,"p2";#N/A,#N/A,FALSE,"p3";#N/A,#N/A,FALSE,"p4";#N/A,#N/A,FALSE,"p5";#N/A,#N/A,FALSE,"p6";#N/A,#N/A,FALSE,"p7";#N/A,#N/A,FALSE,"p8"}</definedName>
    <definedName name="基金" localSheetId="17" hidden="1">{#N/A,#N/A,FALSE,"p9";#N/A,#N/A,FALSE,"p1";#N/A,#N/A,FALSE,"p2";#N/A,#N/A,FALSE,"p3";#N/A,#N/A,FALSE,"p4";#N/A,#N/A,FALSE,"p5";#N/A,#N/A,FALSE,"p6";#N/A,#N/A,FALSE,"p7";#N/A,#N/A,FALSE,"p8"}</definedName>
    <definedName name="基金" localSheetId="18" hidden="1">{#N/A,#N/A,FALSE,"p9";#N/A,#N/A,FALSE,"p1";#N/A,#N/A,FALSE,"p2";#N/A,#N/A,FALSE,"p3";#N/A,#N/A,FALSE,"p4";#N/A,#N/A,FALSE,"p5";#N/A,#N/A,FALSE,"p6";#N/A,#N/A,FALSE,"p7";#N/A,#N/A,FALSE,"p8"}</definedName>
    <definedName name="基金" localSheetId="2" hidden="1">{#N/A,#N/A,FALSE,"p9";#N/A,#N/A,FALSE,"p1";#N/A,#N/A,FALSE,"p2";#N/A,#N/A,FALSE,"p3";#N/A,#N/A,FALSE,"p4";#N/A,#N/A,FALSE,"p5";#N/A,#N/A,FALSE,"p6";#N/A,#N/A,FALSE,"p7";#N/A,#N/A,FALSE,"p8"}</definedName>
    <definedName name="基金" localSheetId="3" hidden="1">{#N/A,#N/A,FALSE,"p9";#N/A,#N/A,FALSE,"p1";#N/A,#N/A,FALSE,"p2";#N/A,#N/A,FALSE,"p3";#N/A,#N/A,FALSE,"p4";#N/A,#N/A,FALSE,"p5";#N/A,#N/A,FALSE,"p6";#N/A,#N/A,FALSE,"p7";#N/A,#N/A,FALSE,"p8"}</definedName>
    <definedName name="基金" localSheetId="4" hidden="1">{#N/A,#N/A,FALSE,"p9";#N/A,#N/A,FALSE,"p1";#N/A,#N/A,FALSE,"p2";#N/A,#N/A,FALSE,"p3";#N/A,#N/A,FALSE,"p4";#N/A,#N/A,FALSE,"p5";#N/A,#N/A,FALSE,"p6";#N/A,#N/A,FALSE,"p7";#N/A,#N/A,FALSE,"p8"}</definedName>
    <definedName name="基金" localSheetId="6" hidden="1">{#N/A,#N/A,FALSE,"p9";#N/A,#N/A,FALSE,"p1";#N/A,#N/A,FALSE,"p2";#N/A,#N/A,FALSE,"p3";#N/A,#N/A,FALSE,"p4";#N/A,#N/A,FALSE,"p5";#N/A,#N/A,FALSE,"p6";#N/A,#N/A,FALSE,"p7";#N/A,#N/A,FALSE,"p8"}</definedName>
    <definedName name="基金" localSheetId="7" hidden="1">{#N/A,#N/A,FALSE,"p9";#N/A,#N/A,FALSE,"p1";#N/A,#N/A,FALSE,"p2";#N/A,#N/A,FALSE,"p3";#N/A,#N/A,FALSE,"p4";#N/A,#N/A,FALSE,"p5";#N/A,#N/A,FALSE,"p6";#N/A,#N/A,FALSE,"p7";#N/A,#N/A,FALSE,"p8"}</definedName>
    <definedName name="基金" localSheetId="8" hidden="1">{#N/A,#N/A,FALSE,"p9";#N/A,#N/A,FALSE,"p1";#N/A,#N/A,FALSE,"p2";#N/A,#N/A,FALSE,"p3";#N/A,#N/A,FALSE,"p4";#N/A,#N/A,FALSE,"p5";#N/A,#N/A,FALSE,"p6";#N/A,#N/A,FALSE,"p7";#N/A,#N/A,FALSE,"p8"}</definedName>
    <definedName name="基金" localSheetId="9"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1" hidden="1">{#N/A,#N/A,FALSE,"p9";#N/A,#N/A,FALSE,"p1";#N/A,#N/A,FALSE,"p2";#N/A,#N/A,FALSE,"p3";#N/A,#N/A,FALSE,"p4";#N/A,#N/A,FALSE,"p5";#N/A,#N/A,FALSE,"p6";#N/A,#N/A,FALSE,"p7";#N/A,#N/A,FALSE,"p8"}</definedName>
    <definedName name="计划1" localSheetId="17" hidden="1">{#N/A,#N/A,FALSE,"p9";#N/A,#N/A,FALSE,"p1";#N/A,#N/A,FALSE,"p2";#N/A,#N/A,FALSE,"p3";#N/A,#N/A,FALSE,"p4";#N/A,#N/A,FALSE,"p5";#N/A,#N/A,FALSE,"p6";#N/A,#N/A,FALSE,"p7";#N/A,#N/A,FALSE,"p8"}</definedName>
    <definedName name="计划1" localSheetId="18" hidden="1">{#N/A,#N/A,FALSE,"p9";#N/A,#N/A,FALSE,"p1";#N/A,#N/A,FALSE,"p2";#N/A,#N/A,FALSE,"p3";#N/A,#N/A,FALSE,"p4";#N/A,#N/A,FALSE,"p5";#N/A,#N/A,FALSE,"p6";#N/A,#N/A,FALSE,"p7";#N/A,#N/A,FALSE,"p8"}</definedName>
    <definedName name="计划1" localSheetId="2" hidden="1">{#N/A,#N/A,FALSE,"p9";#N/A,#N/A,FALSE,"p1";#N/A,#N/A,FALSE,"p2";#N/A,#N/A,FALSE,"p3";#N/A,#N/A,FALSE,"p4";#N/A,#N/A,FALSE,"p5";#N/A,#N/A,FALSE,"p6";#N/A,#N/A,FALSE,"p7";#N/A,#N/A,FALSE,"p8"}</definedName>
    <definedName name="计划1" localSheetId="3" hidden="1">{#N/A,#N/A,FALSE,"p9";#N/A,#N/A,FALSE,"p1";#N/A,#N/A,FALSE,"p2";#N/A,#N/A,FALSE,"p3";#N/A,#N/A,FALSE,"p4";#N/A,#N/A,FALSE,"p5";#N/A,#N/A,FALSE,"p6";#N/A,#N/A,FALSE,"p7";#N/A,#N/A,FALSE,"p8"}</definedName>
    <definedName name="计划1" localSheetId="4" hidden="1">{#N/A,#N/A,FALSE,"p9";#N/A,#N/A,FALSE,"p1";#N/A,#N/A,FALSE,"p2";#N/A,#N/A,FALSE,"p3";#N/A,#N/A,FALSE,"p4";#N/A,#N/A,FALSE,"p5";#N/A,#N/A,FALSE,"p6";#N/A,#N/A,FALSE,"p7";#N/A,#N/A,FALSE,"p8"}</definedName>
    <definedName name="计划1" localSheetId="6" hidden="1">{#N/A,#N/A,FALSE,"p9";#N/A,#N/A,FALSE,"p1";#N/A,#N/A,FALSE,"p2";#N/A,#N/A,FALSE,"p3";#N/A,#N/A,FALSE,"p4";#N/A,#N/A,FALSE,"p5";#N/A,#N/A,FALSE,"p6";#N/A,#N/A,FALSE,"p7";#N/A,#N/A,FALSE,"p8"}</definedName>
    <definedName name="计划1" localSheetId="7" hidden="1">{#N/A,#N/A,FALSE,"p9";#N/A,#N/A,FALSE,"p1";#N/A,#N/A,FALSE,"p2";#N/A,#N/A,FALSE,"p3";#N/A,#N/A,FALSE,"p4";#N/A,#N/A,FALSE,"p5";#N/A,#N/A,FALSE,"p6";#N/A,#N/A,FALSE,"p7";#N/A,#N/A,FALSE,"p8"}</definedName>
    <definedName name="计划1" localSheetId="8" hidden="1">{#N/A,#N/A,FALSE,"p9";#N/A,#N/A,FALSE,"p1";#N/A,#N/A,FALSE,"p2";#N/A,#N/A,FALSE,"p3";#N/A,#N/A,FALSE,"p4";#N/A,#N/A,FALSE,"p5";#N/A,#N/A,FALSE,"p6";#N/A,#N/A,FALSE,"p7";#N/A,#N/A,FALSE,"p8"}</definedName>
    <definedName name="计划1" localSheetId="9"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localSheetId="1" hidden="1">{#N/A,#N/A,FALSE,"p9";#N/A,#N/A,FALSE,"p1";#N/A,#N/A,FALSE,"p2";#N/A,#N/A,FALSE,"p3";#N/A,#N/A,FALSE,"p4";#N/A,#N/A,FALSE,"p5";#N/A,#N/A,FALSE,"p6";#N/A,#N/A,FALSE,"p7";#N/A,#N/A,FALSE,"p8"}</definedName>
    <definedName name="计划2" localSheetId="17" hidden="1">{#N/A,#N/A,FALSE,"p9";#N/A,#N/A,FALSE,"p1";#N/A,#N/A,FALSE,"p2";#N/A,#N/A,FALSE,"p3";#N/A,#N/A,FALSE,"p4";#N/A,#N/A,FALSE,"p5";#N/A,#N/A,FALSE,"p6";#N/A,#N/A,FALSE,"p7";#N/A,#N/A,FALSE,"p8"}</definedName>
    <definedName name="计划2" localSheetId="18" hidden="1">{#N/A,#N/A,FALSE,"p9";#N/A,#N/A,FALSE,"p1";#N/A,#N/A,FALSE,"p2";#N/A,#N/A,FALSE,"p3";#N/A,#N/A,FALSE,"p4";#N/A,#N/A,FALSE,"p5";#N/A,#N/A,FALSE,"p6";#N/A,#N/A,FALSE,"p7";#N/A,#N/A,FALSE,"p8"}</definedName>
    <definedName name="计划2" localSheetId="2" hidden="1">{#N/A,#N/A,FALSE,"p9";#N/A,#N/A,FALSE,"p1";#N/A,#N/A,FALSE,"p2";#N/A,#N/A,FALSE,"p3";#N/A,#N/A,FALSE,"p4";#N/A,#N/A,FALSE,"p5";#N/A,#N/A,FALSE,"p6";#N/A,#N/A,FALSE,"p7";#N/A,#N/A,FALSE,"p8"}</definedName>
    <definedName name="计划2" localSheetId="3" hidden="1">{#N/A,#N/A,FALSE,"p9";#N/A,#N/A,FALSE,"p1";#N/A,#N/A,FALSE,"p2";#N/A,#N/A,FALSE,"p3";#N/A,#N/A,FALSE,"p4";#N/A,#N/A,FALSE,"p5";#N/A,#N/A,FALSE,"p6";#N/A,#N/A,FALSE,"p7";#N/A,#N/A,FALSE,"p8"}</definedName>
    <definedName name="计划2" localSheetId="4" hidden="1">{#N/A,#N/A,FALSE,"p9";#N/A,#N/A,FALSE,"p1";#N/A,#N/A,FALSE,"p2";#N/A,#N/A,FALSE,"p3";#N/A,#N/A,FALSE,"p4";#N/A,#N/A,FALSE,"p5";#N/A,#N/A,FALSE,"p6";#N/A,#N/A,FALSE,"p7";#N/A,#N/A,FALSE,"p8"}</definedName>
    <definedName name="计划2" localSheetId="7" hidden="1">{#N/A,#N/A,FALSE,"p9";#N/A,#N/A,FALSE,"p1";#N/A,#N/A,FALSE,"p2";#N/A,#N/A,FALSE,"p3";#N/A,#N/A,FALSE,"p4";#N/A,#N/A,FALSE,"p5";#N/A,#N/A,FALSE,"p6";#N/A,#N/A,FALSE,"p7";#N/A,#N/A,FALSE,"p8"}</definedName>
    <definedName name="计划2" localSheetId="8" hidden="1">{#N/A,#N/A,FALSE,"p9";#N/A,#N/A,FALSE,"p1";#N/A,#N/A,FALSE,"p2";#N/A,#N/A,FALSE,"p3";#N/A,#N/A,FALSE,"p4";#N/A,#N/A,FALSE,"p5";#N/A,#N/A,FALSE,"p6";#N/A,#N/A,FALSE,"p7";#N/A,#N/A,FALSE,"p8"}</definedName>
    <definedName name="计划2" localSheetId="9"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<sst xmlns="http://schemas.openxmlformats.org/spreadsheetml/2006/main" count="894" uniqueCount="717">
  <si>
    <t>目录</t>
  </si>
  <si>
    <t>附表1-1</t>
  </si>
  <si>
    <t>2017年高新技术产业开发区一般公共预算收入表</t>
  </si>
  <si>
    <t>附表1-2</t>
  </si>
  <si>
    <t>2017年高新技术产业开发区一般公共预算支出表</t>
  </si>
  <si>
    <t>附表1-3</t>
  </si>
  <si>
    <t>2017年高新技术产业开发区一般公共预算本级支出表</t>
  </si>
  <si>
    <t>附表1-4</t>
  </si>
  <si>
    <t>2017年高新技术产业开发区一般公共预算本级基本支出表</t>
  </si>
  <si>
    <t>附表1-5</t>
  </si>
  <si>
    <t>2017年高新技术产业开发区一般公共预算税收返还、一般性和专项转移支付分地区安排情况表</t>
  </si>
  <si>
    <t>附表1-6</t>
  </si>
  <si>
    <t>2017年高新技术产业开发区一般公共预算专项转移支付分项目安排情况表</t>
  </si>
  <si>
    <t>附表1-7</t>
  </si>
  <si>
    <t>2017年高新技术产业开发区政府性基金预算收入表</t>
  </si>
  <si>
    <t>附表1-8</t>
  </si>
  <si>
    <t>2017年高新技术产业开发区政府性基金预算支出表</t>
  </si>
  <si>
    <t>附表1-9</t>
  </si>
  <si>
    <t>2017年高新技术产业开发区政府性基金预算本级支出表</t>
  </si>
  <si>
    <t>附表1-10</t>
  </si>
  <si>
    <t>2017年高新技术产业开发区政府性基金预算专项转移支付分地区安排情况表</t>
  </si>
  <si>
    <t>附表1-11</t>
  </si>
  <si>
    <t>2017年高新技术产业开发区政府性基金预算专项转移支付分项目安排情况表</t>
  </si>
  <si>
    <t>附表1-12</t>
  </si>
  <si>
    <t>2017年高新技术产业开发区国有资本经营预算收入表</t>
  </si>
  <si>
    <t>附表1-13</t>
  </si>
  <si>
    <t>2017年高新技术产业开发区国有资本经营预算支出表</t>
  </si>
  <si>
    <t>附表1-14</t>
  </si>
  <si>
    <t>2017年高新技术产业开发区国有资本经营预算本级支出表</t>
  </si>
  <si>
    <t>附表1-15</t>
  </si>
  <si>
    <t>2017年高新技术产业开发区国有资本经营预算专项转移支付分地区安排情况表</t>
  </si>
  <si>
    <t>附表1-16</t>
  </si>
  <si>
    <t>2017年高新技术产业开发区国有资本经营预算专项转移支付分项目安排情况表</t>
  </si>
  <si>
    <t>附表1-17</t>
  </si>
  <si>
    <t>2017年高新技术产业开发区社会保险基金预算收入表</t>
  </si>
  <si>
    <t>附表1-18</t>
  </si>
  <si>
    <t>2017年高新技术产业开发区社会保险基金预算支出表</t>
  </si>
  <si>
    <t>附表1</t>
  </si>
  <si>
    <t>2017年高新技术产业开发区政府一般债务限额及余额情况表</t>
  </si>
  <si>
    <t>附表2</t>
  </si>
  <si>
    <t>2017年高新技术产业开发区政府专项债务限额及余额情况表</t>
  </si>
  <si>
    <r>
      <rPr>
        <sz val="11"/>
        <rFont val="黑体"/>
        <charset val="134"/>
      </rPr>
      <t>附表</t>
    </r>
    <r>
      <rPr>
        <sz val="11"/>
        <rFont val="Times New Roman"/>
        <charset val="134"/>
      </rPr>
      <t>1-1</t>
    </r>
  </si>
  <si>
    <r>
      <rPr>
        <sz val="12"/>
        <rFont val="方正仿宋_GBK"/>
        <charset val="134"/>
      </rPr>
      <t>单位：万元</t>
    </r>
  </si>
  <si>
    <t>项目</t>
  </si>
  <si>
    <r>
      <rPr>
        <b/>
        <sz val="11"/>
        <rFont val="方正书宋_GBK"/>
        <charset val="134"/>
      </rPr>
      <t>预算数</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</si>
  <si>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</si>
  <si>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</si>
  <si>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</si>
  <si>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</si>
  <si>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</si>
  <si>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</si>
  <si>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</si>
  <si>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</si>
  <si>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</si>
  <si>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</si>
  <si>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</si>
  <si>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</si>
  <si>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</si>
  <si>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二、非税收入</t>
  </si>
  <si>
    <t xml:space="preserve">    专项收入</t>
  </si>
  <si>
    <t xml:space="preserve">    其中：排污费收入</t>
  </si>
  <si>
    <r>
      <rPr>
        <sz val="11"/>
        <color indexed="8"/>
        <rFont val="宋体"/>
        <charset val="134"/>
      </rPr>
      <t xml:space="preserve">         </t>
    </r>
    <r>
      <rPr>
        <sz val="11"/>
        <color indexed="8"/>
        <rFont val="宋体"/>
        <charset val="134"/>
      </rPr>
      <t xml:space="preserve"> </t>
    </r>
    <r>
      <rPr>
        <sz val="11"/>
        <color indexed="8"/>
        <rFont val="宋体"/>
        <charset val="134"/>
      </rPr>
      <t>排污权出让金</t>
    </r>
  </si>
  <si>
    <t xml:space="preserve">          教育费附加收入</t>
  </si>
  <si>
    <r>
      <rPr>
        <sz val="11"/>
        <color indexed="8"/>
        <rFont val="宋体"/>
        <charset val="134"/>
      </rPr>
      <t xml:space="preserve">         </t>
    </r>
    <r>
      <rPr>
        <sz val="11"/>
        <color indexed="8"/>
        <rFont val="宋体"/>
        <charset val="134"/>
      </rPr>
      <t xml:space="preserve"> </t>
    </r>
    <r>
      <rPr>
        <sz val="11"/>
        <color indexed="8"/>
        <rFont val="宋体"/>
        <charset val="134"/>
      </rPr>
      <t>探矿权、采矿权价款收入</t>
    </r>
  </si>
  <si>
    <t xml:space="preserve">          地方教育附加收入</t>
  </si>
  <si>
    <t xml:space="preserve">          文化事业建设费收入</t>
  </si>
  <si>
    <r>
      <rPr>
        <sz val="11"/>
        <color indexed="8"/>
        <rFont val="宋体"/>
        <charset val="134"/>
      </rPr>
      <t xml:space="preserve">          </t>
    </r>
    <r>
      <rPr>
        <sz val="11"/>
        <color indexed="8"/>
        <rFont val="宋体"/>
        <charset val="134"/>
      </rPr>
      <t>残疾人就业保障金收入</t>
    </r>
  </si>
  <si>
    <t xml:space="preserve">          农田水利建设资金收入</t>
  </si>
  <si>
    <t xml:space="preserve">    行政事业性收费收入</t>
  </si>
  <si>
    <t xml:space="preserve">    罚没收入</t>
  </si>
  <si>
    <t xml:space="preserve">    国有资本经营收入</t>
  </si>
  <si>
    <t xml:space="preserve">    国有资源（资产）有偿使用收入</t>
  </si>
  <si>
    <r>
      <rPr>
        <b/>
        <sz val="11"/>
        <rFont val="方正仿宋_GBK"/>
        <charset val="134"/>
      </rPr>
      <t>合计</t>
    </r>
  </si>
  <si>
    <t/>
  </si>
  <si>
    <r>
      <rPr>
        <sz val="11"/>
        <rFont val="黑体"/>
        <charset val="134"/>
      </rPr>
      <t>附表</t>
    </r>
    <r>
      <rPr>
        <sz val="11"/>
        <rFont val="Times New Roman"/>
        <charset val="134"/>
      </rPr>
      <t>1-2</t>
    </r>
  </si>
  <si>
    <r>
      <rPr>
        <sz val="11"/>
        <rFont val="方正仿宋_GBK"/>
        <charset val="134"/>
      </rPr>
      <t>单位：万元</t>
    </r>
  </si>
  <si>
    <t>一、本级支出</t>
  </si>
  <si>
    <t>一般公共服务支出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</si>
  <si>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</si>
  <si>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</si>
  <si>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</si>
  <si>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</si>
  <si>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</si>
  <si>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</si>
  <si>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</si>
  <si>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</si>
  <si>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</si>
  <si>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资源勘探信息等支出</t>
  </si>
  <si>
    <t>国土海洋气象等支出</t>
  </si>
  <si>
    <t>住房保障支出</t>
  </si>
  <si>
    <t>预备费</t>
  </si>
  <si>
    <t>其他支出</t>
  </si>
  <si>
    <t>二、对下税收返还和转移支付</t>
  </si>
  <si>
    <t>合计</t>
  </si>
  <si>
    <r>
      <rPr>
        <sz val="11"/>
        <rFont val="黑体"/>
        <charset val="134"/>
      </rPr>
      <t>附表</t>
    </r>
    <r>
      <rPr>
        <sz val="11"/>
        <rFont val="Times New Roman"/>
        <charset val="134"/>
      </rPr>
      <t>1-3</t>
    </r>
  </si>
  <si>
    <r>
      <rPr>
        <b/>
        <sz val="11"/>
        <rFont val="方正书宋_GBK"/>
        <charset val="134"/>
      </rPr>
      <t>科目编码</t>
    </r>
  </si>
  <si>
    <r>
      <rPr>
        <b/>
        <sz val="11"/>
        <rFont val="方正书宋_GBK"/>
        <charset val="134"/>
      </rPr>
      <t>科目名称</t>
    </r>
  </si>
  <si>
    <t>201</t>
  </si>
  <si>
    <t xml:space="preserve">  一般公共服务</t>
  </si>
  <si>
    <t>20103</t>
  </si>
  <si>
    <t xml:space="preserve">    政府办公厅(室)及相关机构事务</t>
  </si>
  <si>
    <t>2010301</t>
  </si>
  <si>
    <t xml:space="preserve">      行政运行</t>
  </si>
  <si>
    <t>2010302</t>
  </si>
  <si>
    <t xml:space="preserve">      一般行政管理事务</t>
  </si>
  <si>
    <t>2010308</t>
  </si>
  <si>
    <t xml:space="preserve">      信访事务</t>
  </si>
  <si>
    <t>20104</t>
  </si>
  <si>
    <t xml:space="preserve">    发展与改革事务</t>
  </si>
  <si>
    <t>2010401</t>
  </si>
  <si>
    <t>20106</t>
  </si>
  <si>
    <t xml:space="preserve">    财政事务</t>
  </si>
  <si>
    <t>2010601</t>
  </si>
  <si>
    <t>2010602</t>
  </si>
  <si>
    <t>20107</t>
  </si>
  <si>
    <t xml:space="preserve">    税收事务</t>
  </si>
  <si>
    <t>2010702</t>
  </si>
  <si>
    <t>2010706</t>
  </si>
  <si>
    <t xml:space="preserve">      代扣代收代征税款手续费</t>
  </si>
  <si>
    <t>20108</t>
  </si>
  <si>
    <t xml:space="preserve">    审计事务</t>
  </si>
  <si>
    <t>2010802</t>
  </si>
  <si>
    <t>2010806</t>
  </si>
  <si>
    <t xml:space="preserve">      信息化建设</t>
  </si>
  <si>
    <t>20110</t>
  </si>
  <si>
    <t xml:space="preserve">    人力资源事务</t>
  </si>
  <si>
    <t>2011001</t>
  </si>
  <si>
    <t>2011002</t>
  </si>
  <si>
    <t>2011006</t>
  </si>
  <si>
    <t xml:space="preserve">      军队转业干部安置</t>
  </si>
  <si>
    <t>2011008</t>
  </si>
  <si>
    <t xml:space="preserve">      引进人才费用</t>
  </si>
  <si>
    <t>20111</t>
  </si>
  <si>
    <t xml:space="preserve">    纪检监察事务</t>
  </si>
  <si>
    <t>2011101</t>
  </si>
  <si>
    <t>2011102</t>
  </si>
  <si>
    <t>20113</t>
  </si>
  <si>
    <t xml:space="preserve">    商贸事务</t>
  </si>
  <si>
    <t>2011301</t>
  </si>
  <si>
    <t>2011308</t>
  </si>
  <si>
    <t xml:space="preserve">      招商引资</t>
  </si>
  <si>
    <t>20115</t>
  </si>
  <si>
    <t xml:space="preserve">    工商行政管理事务</t>
  </si>
  <si>
    <t>2011502</t>
  </si>
  <si>
    <t>2011504</t>
  </si>
  <si>
    <t xml:space="preserve">      工商行政管理专项</t>
  </si>
  <si>
    <t>20117</t>
  </si>
  <si>
    <t xml:space="preserve">    质量技术监督与检验检疫事务</t>
  </si>
  <si>
    <t>2011702</t>
  </si>
  <si>
    <t>2011706</t>
  </si>
  <si>
    <t xml:space="preserve">      质量技术监督行政执法及业务管理</t>
  </si>
  <si>
    <t>20126</t>
  </si>
  <si>
    <t xml:space="preserve">    档案事务</t>
  </si>
  <si>
    <t>2012699</t>
  </si>
  <si>
    <t xml:space="preserve">      其他档案事务支出</t>
  </si>
  <si>
    <t>20129</t>
  </si>
  <si>
    <t xml:space="preserve">    群众团体事务</t>
  </si>
  <si>
    <t>2012902</t>
  </si>
  <si>
    <t>204</t>
  </si>
  <si>
    <t xml:space="preserve">  公共安全支出</t>
  </si>
  <si>
    <t>20402</t>
  </si>
  <si>
    <t xml:space="preserve">    公安</t>
  </si>
  <si>
    <t>2040202</t>
  </si>
  <si>
    <t>2040206</t>
  </si>
  <si>
    <t xml:space="preserve">      刑事侦查</t>
  </si>
  <si>
    <t>2040212</t>
  </si>
  <si>
    <t xml:space="preserve">      道路交通管理</t>
  </si>
  <si>
    <t>20404</t>
  </si>
  <si>
    <t xml:space="preserve">    检察</t>
  </si>
  <si>
    <t>2040402</t>
  </si>
  <si>
    <t>20405</t>
  </si>
  <si>
    <t xml:space="preserve">    法院</t>
  </si>
  <si>
    <t>2040502</t>
  </si>
  <si>
    <t>2040506</t>
  </si>
  <si>
    <t xml:space="preserve">      “两庭”建设</t>
  </si>
  <si>
    <t>2040599</t>
  </si>
  <si>
    <t xml:space="preserve">      其他法院支出</t>
  </si>
  <si>
    <t>20406</t>
  </si>
  <si>
    <t xml:space="preserve">    司法</t>
  </si>
  <si>
    <t>2040604</t>
  </si>
  <si>
    <t xml:space="preserve">      基层司法业务</t>
  </si>
  <si>
    <t>2040610</t>
  </si>
  <si>
    <t xml:space="preserve">      社区矫正</t>
  </si>
  <si>
    <t>205</t>
  </si>
  <si>
    <t xml:space="preserve">  教育支出</t>
  </si>
  <si>
    <t>20502</t>
  </si>
  <si>
    <t xml:space="preserve">    普通教育</t>
  </si>
  <si>
    <t>2050202</t>
  </si>
  <si>
    <t xml:space="preserve">      小学教育</t>
  </si>
  <si>
    <t>2050203</t>
  </si>
  <si>
    <t xml:space="preserve">      初中教育</t>
  </si>
  <si>
    <t>2050299</t>
  </si>
  <si>
    <t xml:space="preserve">      其他普通教育支出</t>
  </si>
  <si>
    <t>20509</t>
  </si>
  <si>
    <t xml:space="preserve">    教育费附加安排的支出</t>
  </si>
  <si>
    <t>2050999</t>
  </si>
  <si>
    <t xml:space="preserve">      其他教育费附加安排的支出</t>
  </si>
  <si>
    <t>206</t>
  </si>
  <si>
    <t xml:space="preserve">  科学技术支出</t>
  </si>
  <si>
    <t>20601</t>
  </si>
  <si>
    <t xml:space="preserve">    科学技术管理事务</t>
  </si>
  <si>
    <t>2060101</t>
  </si>
  <si>
    <t>2060102</t>
  </si>
  <si>
    <t>20604</t>
  </si>
  <si>
    <t xml:space="preserve">    技术研究与开发</t>
  </si>
  <si>
    <t>2060402</t>
  </si>
  <si>
    <t xml:space="preserve">      应用技术研究与开发</t>
  </si>
  <si>
    <t>2060403</t>
  </si>
  <si>
    <t xml:space="preserve">      产业技术研究与开发</t>
  </si>
  <si>
    <t>2060404</t>
  </si>
  <si>
    <t xml:space="preserve">      科技成果转化与扩散</t>
  </si>
  <si>
    <t>20605</t>
  </si>
  <si>
    <t xml:space="preserve">    科技条件与服务</t>
  </si>
  <si>
    <t>2060502</t>
  </si>
  <si>
    <t xml:space="preserve">      技术创新服务体系</t>
  </si>
  <si>
    <t>20699</t>
  </si>
  <si>
    <t xml:space="preserve">    其他科学技术支出</t>
  </si>
  <si>
    <t>2069901</t>
  </si>
  <si>
    <t xml:space="preserve">      科技奖励</t>
  </si>
  <si>
    <t>207</t>
  </si>
  <si>
    <t xml:space="preserve">  文化体育与传媒支出</t>
  </si>
  <si>
    <t>20701</t>
  </si>
  <si>
    <t xml:space="preserve">    文化</t>
  </si>
  <si>
    <t>2070108</t>
  </si>
  <si>
    <t xml:space="preserve">      文化活动</t>
  </si>
  <si>
    <t>2070112</t>
  </si>
  <si>
    <t xml:space="preserve">      文化市场管理</t>
  </si>
  <si>
    <t>2070199</t>
  </si>
  <si>
    <t xml:space="preserve">      其他文化支出</t>
  </si>
  <si>
    <t>20704</t>
  </si>
  <si>
    <t xml:space="preserve">    新闻出版广播影视</t>
  </si>
  <si>
    <t>2070406</t>
  </si>
  <si>
    <t xml:space="preserve">      电影</t>
  </si>
  <si>
    <t>20799</t>
  </si>
  <si>
    <t xml:space="preserve">    其他文化体育与传媒支出</t>
  </si>
  <si>
    <t>2079999</t>
  </si>
  <si>
    <t xml:space="preserve">      其他文化体育与传媒支出</t>
  </si>
  <si>
    <t>208</t>
  </si>
  <si>
    <t xml:space="preserve">  社会保障和就业支出</t>
  </si>
  <si>
    <t>20801</t>
  </si>
  <si>
    <t xml:space="preserve">    人力资源和社会保障管理事务</t>
  </si>
  <si>
    <t>2080110</t>
  </si>
  <si>
    <t xml:space="preserve">      劳动关系和维权</t>
  </si>
  <si>
    <t>20802</t>
  </si>
  <si>
    <t xml:space="preserve">    民政管理事务</t>
  </si>
  <si>
    <t>2080205</t>
  </si>
  <si>
    <t xml:space="preserve">      老龄事务</t>
  </si>
  <si>
    <t>2080207</t>
  </si>
  <si>
    <t xml:space="preserve">      行政区划和地名管理</t>
  </si>
  <si>
    <t>20805</t>
  </si>
  <si>
    <t xml:space="preserve">    行政事业单位离退休</t>
  </si>
  <si>
    <t>2080501</t>
  </si>
  <si>
    <t xml:space="preserve">      归口管理的行政单位离退休</t>
  </si>
  <si>
    <t>2080502</t>
  </si>
  <si>
    <t xml:space="preserve">      事业单位离退休</t>
  </si>
  <si>
    <t>2080599</t>
  </si>
  <si>
    <t xml:space="preserve">      其他行政事业单位离退休支出</t>
  </si>
  <si>
    <t>20807</t>
  </si>
  <si>
    <t xml:space="preserve">    就业补助</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</si>
  <si>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</si>
  <si>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</si>
  <si>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</si>
  <si>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</si>
  <si>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</si>
  <si>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</si>
  <si>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</si>
  <si>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</si>
  <si>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</si>
  <si>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</si>
  <si>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</si>
  <si>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</si>
  <si>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</si>
  <si>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</si>
  <si>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</si>
  <si>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</si>
  <si>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</si>
  <si>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</si>
  <si>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</si>
  <si>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</si>
  <si>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</si>
  <si>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</si>
  <si>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20810</t>
  </si>
  <si>
    <t xml:space="preserve">    社会福利</t>
  </si>
  <si>
    <t>2081001</t>
  </si>
  <si>
    <t xml:space="preserve">      儿童福利</t>
  </si>
  <si>
    <t>2081002</t>
  </si>
  <si>
    <t xml:space="preserve">      老年福利</t>
  </si>
  <si>
    <t>20811</t>
  </si>
  <si>
    <t xml:space="preserve">    残疾人事业</t>
  </si>
  <si>
    <t>2081104</t>
  </si>
  <si>
    <t xml:space="preserve">      残疾人康复</t>
  </si>
  <si>
    <t>2081105</t>
  </si>
  <si>
    <t xml:space="preserve">      残疾人就业和扶贫</t>
  </si>
  <si>
    <t>2081199</t>
  </si>
  <si>
    <t xml:space="preserve">      其他残疾人事业支出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</si>
  <si>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</si>
  <si>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</si>
  <si>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</si>
  <si>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</si>
  <si>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</si>
  <si>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</si>
  <si>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</si>
  <si>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</si>
  <si>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</si>
  <si>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</si>
  <si>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20821</t>
  </si>
  <si>
    <t xml:space="preserve">    特困人员供养</t>
  </si>
  <si>
    <t>2082102</t>
  </si>
  <si>
    <t xml:space="preserve">      农村五保供养支出</t>
  </si>
  <si>
    <t>20825</t>
  </si>
  <si>
    <t xml:space="preserve">    其他生活救助</t>
  </si>
  <si>
    <t>2082502</t>
  </si>
  <si>
    <t xml:space="preserve">      其他农村生活救助</t>
  </si>
  <si>
    <t>20826</t>
  </si>
  <si>
    <t xml:space="preserve">    财政对基本养老保险基金的补助</t>
  </si>
  <si>
    <t>2082602</t>
  </si>
  <si>
    <t xml:space="preserve">      财政对城乡居民基本养老保险基金的补助</t>
  </si>
  <si>
    <t>20899</t>
  </si>
  <si>
    <t xml:space="preserve">    其他社会保障和就业支出</t>
  </si>
  <si>
    <t>210</t>
  </si>
  <si>
    <t xml:space="preserve">  医疗卫生与计划生育支出</t>
  </si>
  <si>
    <t>21003</t>
  </si>
  <si>
    <t xml:space="preserve">    基层医疗卫生机构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</si>
  <si>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</si>
  <si>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</si>
  <si>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</si>
  <si>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</si>
  <si>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</si>
  <si>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</si>
  <si>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</si>
  <si>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</si>
  <si>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</si>
  <si>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</si>
  <si>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2100408</t>
  </si>
  <si>
    <t xml:space="preserve">      基本公共卫生服务</t>
  </si>
  <si>
    <t>2100409</t>
  </si>
  <si>
    <t xml:space="preserve">      重大公共卫生专项</t>
  </si>
  <si>
    <t>2100499</t>
  </si>
  <si>
    <t xml:space="preserve">      其他公共卫生支出</t>
  </si>
  <si>
    <t>21007</t>
  </si>
  <si>
    <t xml:space="preserve">    计划生育事务</t>
  </si>
  <si>
    <t>2100717</t>
  </si>
  <si>
    <t xml:space="preserve">      计划生育服务</t>
  </si>
  <si>
    <t>2100799</t>
  </si>
  <si>
    <t xml:space="preserve">      其他计划生育事务支出</t>
  </si>
  <si>
    <t>21010</t>
  </si>
  <si>
    <t xml:space="preserve">    食品和药品监督管理事务</t>
  </si>
  <si>
    <t xml:space="preserve">2101001 </t>
  </si>
  <si>
    <t>2101002</t>
  </si>
  <si>
    <t>21011</t>
  </si>
  <si>
    <t xml:space="preserve">    行政事业单位医疗</t>
  </si>
  <si>
    <t>2101101</t>
  </si>
  <si>
    <t xml:space="preserve">      行政单位医疗</t>
  </si>
  <si>
    <t>2101102</t>
  </si>
  <si>
    <t xml:space="preserve">      事业单位医疗</t>
  </si>
  <si>
    <t>21013</t>
  </si>
  <si>
    <t xml:space="preserve">    医疗救助</t>
  </si>
  <si>
    <t>2101301</t>
  </si>
  <si>
    <t xml:space="preserve">      城乡医疗救助</t>
  </si>
  <si>
    <t>21014</t>
  </si>
  <si>
    <t xml:space="preserve">    优抚对象医疗</t>
  </si>
  <si>
    <t>2101401</t>
  </si>
  <si>
    <t xml:space="preserve">      优抚对象医疗补助</t>
  </si>
  <si>
    <t>21099</t>
  </si>
  <si>
    <t xml:space="preserve">    其他医疗卫生与计划生育支出</t>
  </si>
  <si>
    <t>211</t>
  </si>
  <si>
    <t xml:space="preserve">  节能环保支出</t>
  </si>
  <si>
    <t>21101</t>
  </si>
  <si>
    <t xml:space="preserve">    环境保护管理事务</t>
  </si>
  <si>
    <t>2110101</t>
  </si>
  <si>
    <t>2010102</t>
  </si>
  <si>
    <t>21103</t>
  </si>
  <si>
    <t xml:space="preserve">    污染防治</t>
  </si>
  <si>
    <t>2110301</t>
  </si>
  <si>
    <t xml:space="preserve">      大气</t>
  </si>
  <si>
    <t>21110</t>
  </si>
  <si>
    <t xml:space="preserve">    能源节约利用</t>
  </si>
  <si>
    <t>2111001</t>
  </si>
  <si>
    <t xml:space="preserve">      能源节约利用</t>
  </si>
  <si>
    <t>21111</t>
  </si>
  <si>
    <t xml:space="preserve">    污染减排</t>
  </si>
  <si>
    <t>2111103</t>
  </si>
  <si>
    <t xml:space="preserve">      减排专项支出</t>
  </si>
  <si>
    <t>212</t>
  </si>
  <si>
    <t xml:space="preserve">  城乡社区支出</t>
  </si>
  <si>
    <t>21201</t>
  </si>
  <si>
    <t xml:space="preserve">      城乡社区管理事务</t>
  </si>
  <si>
    <t>2120101</t>
  </si>
  <si>
    <t xml:space="preserve">        行政运行</t>
  </si>
  <si>
    <t>2120102</t>
  </si>
  <si>
    <t xml:space="preserve">        一般行政管理事务</t>
  </si>
  <si>
    <t>2120104</t>
  </si>
  <si>
    <t xml:space="preserve">        城管执法</t>
  </si>
  <si>
    <t>2120106</t>
  </si>
  <si>
    <t xml:space="preserve">        工程建设管理</t>
  </si>
  <si>
    <t>2120199</t>
  </si>
  <si>
    <t xml:space="preserve">        其他城乡社区管理事务支出</t>
  </si>
  <si>
    <t>21202</t>
  </si>
  <si>
    <t xml:space="preserve">      城乡社区规划与管理</t>
  </si>
  <si>
    <t>21203</t>
  </si>
  <si>
    <t xml:space="preserve">      城乡社区公共设施</t>
  </si>
  <si>
    <t>2120399</t>
  </si>
  <si>
    <t xml:space="preserve">        其他城乡社区公共设施支出</t>
  </si>
  <si>
    <t>21205</t>
  </si>
  <si>
    <t xml:space="preserve">      城乡社区环境卫生</t>
  </si>
  <si>
    <t>21299</t>
  </si>
  <si>
    <t xml:space="preserve">      其他城乡社区支出</t>
  </si>
  <si>
    <t>213</t>
  </si>
  <si>
    <t xml:space="preserve">  农林水支出</t>
  </si>
  <si>
    <t>21301</t>
  </si>
  <si>
    <t xml:space="preserve">      农业</t>
  </si>
  <si>
    <t>2130104</t>
  </si>
  <si>
    <t xml:space="preserve">        事业运行</t>
  </si>
  <si>
    <t>2130108</t>
  </si>
  <si>
    <t xml:space="preserve">        病虫害控制</t>
  </si>
  <si>
    <t>2130110</t>
  </si>
  <si>
    <t xml:space="preserve">        执法监管</t>
  </si>
  <si>
    <t>2130111</t>
  </si>
  <si>
    <t xml:space="preserve">        统计监测与信息服务</t>
  </si>
  <si>
    <t>2130112</t>
  </si>
  <si>
    <t xml:space="preserve">        农业行业业务管理</t>
  </si>
  <si>
    <t>2130122</t>
  </si>
  <si>
    <t xml:space="preserve">        农业生产支持补贴</t>
  </si>
  <si>
    <t>2130126</t>
  </si>
  <si>
    <t xml:space="preserve">        农村公益事业</t>
  </si>
  <si>
    <t>2130152</t>
  </si>
  <si>
    <t xml:space="preserve">        对高校毕业生到基层任职补助</t>
  </si>
  <si>
    <t>2130199</t>
  </si>
  <si>
    <t xml:space="preserve">        其他农业支出</t>
  </si>
  <si>
    <t>21302</t>
  </si>
  <si>
    <t xml:space="preserve">      林业</t>
  </si>
  <si>
    <t>2130299</t>
  </si>
  <si>
    <t xml:space="preserve">        其他林业支出</t>
  </si>
  <si>
    <t>21303</t>
  </si>
  <si>
    <t xml:space="preserve">      水利</t>
  </si>
  <si>
    <t>2130314</t>
  </si>
  <si>
    <t xml:space="preserve">        防汛</t>
  </si>
  <si>
    <t>21307</t>
  </si>
  <si>
    <t xml:space="preserve">      农村综合改革</t>
  </si>
  <si>
    <t>2130701</t>
  </si>
  <si>
    <t xml:space="preserve">        对村级一事一议的补助</t>
  </si>
  <si>
    <t>2130705</t>
  </si>
  <si>
    <t xml:space="preserve">        对村民委员会和村党支部的补助</t>
  </si>
  <si>
    <t>2130707</t>
  </si>
  <si>
    <t xml:space="preserve">        农村综合改革示范试点补助</t>
  </si>
  <si>
    <t>215</t>
  </si>
  <si>
    <t xml:space="preserve">  资源勘探信息等支出</t>
  </si>
  <si>
    <t>21502</t>
  </si>
  <si>
    <t xml:space="preserve">      制造业</t>
  </si>
  <si>
    <t>2150299</t>
  </si>
  <si>
    <t xml:space="preserve">        其他制造业支出</t>
  </si>
  <si>
    <t>21506</t>
  </si>
  <si>
    <t xml:space="preserve">      安全生产监管</t>
  </si>
  <si>
    <t>2150601</t>
  </si>
  <si>
    <t>2150602</t>
  </si>
  <si>
    <t>220</t>
  </si>
  <si>
    <t xml:space="preserve">  国土海洋气象等支出</t>
  </si>
  <si>
    <t>22001</t>
  </si>
  <si>
    <t xml:space="preserve">      国土资源事务</t>
  </si>
  <si>
    <t>2200101</t>
  </si>
  <si>
    <t>221</t>
  </si>
  <si>
    <t xml:space="preserve">  住房保障支出</t>
  </si>
  <si>
    <t>22102</t>
  </si>
  <si>
    <t xml:space="preserve">      住房改革支出</t>
  </si>
  <si>
    <t>2210201</t>
  </si>
  <si>
    <t xml:space="preserve">        住房公积金</t>
  </si>
  <si>
    <t>227</t>
  </si>
  <si>
    <t xml:space="preserve">  预备费</t>
  </si>
  <si>
    <t>229</t>
  </si>
  <si>
    <t xml:space="preserve">  其他支出</t>
  </si>
  <si>
    <t>2299901</t>
  </si>
  <si>
    <t xml:space="preserve">        其他支出</t>
  </si>
  <si>
    <r>
      <rPr>
        <sz val="11"/>
        <rFont val="黑体"/>
        <charset val="134"/>
      </rPr>
      <t>附表</t>
    </r>
    <r>
      <rPr>
        <sz val="11"/>
        <rFont val="Times New Roman"/>
        <charset val="134"/>
      </rPr>
      <t>1-4</t>
    </r>
  </si>
  <si>
    <r>
      <rPr>
        <b/>
        <sz val="11"/>
        <rFont val="方正仿宋_GBK"/>
        <charset val="134"/>
      </rPr>
      <t>工资福利支出</t>
    </r>
  </si>
  <si>
    <r>
      <rPr>
        <sz val="11"/>
        <rFont val="方正仿宋_GBK"/>
        <charset val="134"/>
      </rPr>
      <t>基本工资</t>
    </r>
  </si>
  <si>
    <t>30102</t>
  </si>
  <si>
    <t>津贴补贴</t>
  </si>
  <si>
    <t>30103</t>
  </si>
  <si>
    <t>奖金</t>
  </si>
  <si>
    <t>30104</t>
  </si>
  <si>
    <t>其他社会保障费</t>
  </si>
  <si>
    <t>30107</t>
  </si>
  <si>
    <t>绩效工资</t>
  </si>
  <si>
    <t>30108</t>
  </si>
  <si>
    <t>机关事业单位基本养老保险缴费</t>
  </si>
  <si>
    <t>30199</t>
  </si>
  <si>
    <t>其他工资福利支出</t>
  </si>
  <si>
    <r>
      <rPr>
        <b/>
        <sz val="11"/>
        <rFont val="方正仿宋_GBK"/>
        <charset val="134"/>
      </rPr>
      <t>商品和服务支出</t>
    </r>
  </si>
  <si>
    <r>
      <rPr>
        <sz val="11"/>
        <rFont val="方正仿宋_GBK"/>
        <charset val="134"/>
      </rPr>
      <t>办公费</t>
    </r>
  </si>
  <si>
    <t>30202</t>
  </si>
  <si>
    <t>印刷费</t>
  </si>
  <si>
    <t>30203</t>
  </si>
  <si>
    <t>咨询费</t>
  </si>
  <si>
    <t>30205</t>
  </si>
  <si>
    <t>水费</t>
  </si>
  <si>
    <t>30206</t>
  </si>
  <si>
    <t>电费</t>
  </si>
  <si>
    <t>30207</t>
  </si>
  <si>
    <t>邮电费</t>
  </si>
  <si>
    <t>30208</t>
  </si>
  <si>
    <t>取暖费</t>
  </si>
  <si>
    <t>30209</t>
  </si>
  <si>
    <t>物业管理费</t>
  </si>
  <si>
    <t>30211</t>
  </si>
  <si>
    <t>差旅费</t>
  </si>
  <si>
    <t>30213</t>
  </si>
  <si>
    <t>维修（护）费</t>
  </si>
  <si>
    <t>30214</t>
  </si>
  <si>
    <t>租赁费</t>
  </si>
  <si>
    <t>30215</t>
  </si>
  <si>
    <t>会议费</t>
  </si>
  <si>
    <t>30216</t>
  </si>
  <si>
    <t>培训费</t>
  </si>
  <si>
    <t>30217</t>
  </si>
  <si>
    <t>公务接待费</t>
  </si>
  <si>
    <t>30224</t>
  </si>
  <si>
    <t>被装购置费</t>
  </si>
  <si>
    <t>30226</t>
  </si>
  <si>
    <t>劳务费</t>
  </si>
  <si>
    <t>30227</t>
  </si>
  <si>
    <t>委托业务费</t>
  </si>
  <si>
    <t>30228</t>
  </si>
  <si>
    <t>工会经费</t>
  </si>
  <si>
    <t>30231</t>
  </si>
  <si>
    <t>公务用车运行维护费</t>
  </si>
  <si>
    <t>30299</t>
  </si>
  <si>
    <t>其他</t>
  </si>
  <si>
    <t>303</t>
  </si>
  <si>
    <t>对个人和家庭的补助</t>
  </si>
  <si>
    <t>30302</t>
  </si>
  <si>
    <t>退休费</t>
  </si>
  <si>
    <t>30305</t>
  </si>
  <si>
    <t>生活补助</t>
  </si>
  <si>
    <t>30306</t>
  </si>
  <si>
    <t>救济费</t>
  </si>
  <si>
    <t>30307</t>
  </si>
  <si>
    <t>医疗费</t>
  </si>
  <si>
    <t>30309</t>
  </si>
  <si>
    <t>奖励金</t>
  </si>
  <si>
    <t>30311</t>
  </si>
  <si>
    <t>住房公积金</t>
  </si>
  <si>
    <t>30314</t>
  </si>
  <si>
    <t>采暖补贴</t>
  </si>
  <si>
    <t>30399</t>
  </si>
  <si>
    <t>其他对个人和家庭的补助支出</t>
  </si>
  <si>
    <t>310</t>
  </si>
  <si>
    <t>其他资本性支出</t>
  </si>
  <si>
    <t>31002</t>
  </si>
  <si>
    <t>办公设备购置</t>
  </si>
  <si>
    <t>31007</t>
  </si>
  <si>
    <t>信息网络及软件购置更新</t>
  </si>
  <si>
    <t>31099</t>
  </si>
  <si>
    <r>
      <rPr>
        <sz val="11"/>
        <rFont val="黑体"/>
        <charset val="134"/>
      </rPr>
      <t>附表</t>
    </r>
    <r>
      <rPr>
        <sz val="11"/>
        <rFont val="Times New Roman"/>
        <charset val="134"/>
      </rPr>
      <t>1-5</t>
    </r>
  </si>
  <si>
    <r>
      <rPr>
        <sz val="10.5"/>
        <rFont val="方正仿宋_GBK"/>
        <charset val="134"/>
      </rPr>
      <t>单位：万元</t>
    </r>
  </si>
  <si>
    <t>地区名称</t>
  </si>
  <si>
    <r>
      <rPr>
        <b/>
        <sz val="11"/>
        <rFont val="方正书宋_GBK"/>
        <charset val="134"/>
      </rPr>
      <t>税收返还</t>
    </r>
  </si>
  <si>
    <r>
      <rPr>
        <b/>
        <sz val="11"/>
        <rFont val="方正书宋_GBK"/>
        <charset val="134"/>
      </rPr>
      <t>一般性转移支付</t>
    </r>
  </si>
  <si>
    <t>专项转移支付</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</si>
  <si>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</si>
  <si>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</si>
  <si>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</si>
  <si>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</si>
  <si>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</si>
  <si>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</si>
  <si>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</si>
  <si>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t>备注：此表无数据</t>
  </si>
  <si>
    <r>
      <rPr>
        <sz val="11"/>
        <rFont val="黑体"/>
        <charset val="134"/>
      </rPr>
      <t>附表</t>
    </r>
    <r>
      <rPr>
        <sz val="11"/>
        <rFont val="Times New Roman"/>
        <charset val="134"/>
      </rPr>
      <t>1-6</t>
    </r>
  </si>
  <si>
    <t>项目名称</t>
  </si>
  <si>
    <t>预算数</t>
  </si>
  <si>
    <r>
      <rPr>
        <sz val="11"/>
        <rFont val="黑体"/>
        <charset val="134"/>
      </rPr>
      <t>附表</t>
    </r>
    <r>
      <rPr>
        <sz val="11"/>
        <rFont val="Times New Roman"/>
        <charset val="134"/>
      </rPr>
      <t>1-7</t>
    </r>
  </si>
  <si>
    <t>1、散装水泥专项资金收入</t>
  </si>
  <si>
    <t>2、新型墙体材料专项基金收入</t>
  </si>
  <si>
    <t>3、城市公用事业附加收入</t>
  </si>
  <si>
    <t>4、城市基础设施配套费收入</t>
  </si>
  <si>
    <t>5、国有土地使用权出让收入</t>
  </si>
  <si>
    <t>6、农业土地开发资金收入</t>
  </si>
  <si>
    <t>7、国有土地收益基金收入</t>
  </si>
  <si>
    <t>8、港口建设费收入</t>
  </si>
  <si>
    <t>9、车辆通行费</t>
  </si>
  <si>
    <t>10、水土保持补偿费</t>
  </si>
  <si>
    <t>11、彩票公益金收入</t>
  </si>
  <si>
    <t>12、上级提前下达转移支付</t>
  </si>
  <si>
    <r>
      <rPr>
        <sz val="11"/>
        <rFont val="黑体"/>
        <charset val="134"/>
      </rPr>
      <t>附表</t>
    </r>
    <r>
      <rPr>
        <sz val="11"/>
        <rFont val="Times New Roman"/>
        <charset val="134"/>
      </rPr>
      <t>1-8</t>
    </r>
  </si>
  <si>
    <t>1、科学技术支出</t>
  </si>
  <si>
    <t>2、文化体育与传媒支出</t>
  </si>
  <si>
    <t>3、社会保障和就业支出</t>
  </si>
  <si>
    <t>4、节能环保支出</t>
  </si>
  <si>
    <t>5、城乡社区支出</t>
  </si>
  <si>
    <t>6、农林水支出</t>
  </si>
  <si>
    <t>7、交通运输支出</t>
  </si>
  <si>
    <t>8、资源勘探信息等支出</t>
  </si>
  <si>
    <t>9、商业服务业等支出</t>
  </si>
  <si>
    <t>10、金融支出</t>
  </si>
  <si>
    <t>11、其他支出</t>
  </si>
  <si>
    <t>12、债务还本支出</t>
  </si>
  <si>
    <t>13、债务付息支出</t>
  </si>
  <si>
    <t>二、对下转移支付</t>
  </si>
  <si>
    <r>
      <rPr>
        <sz val="11"/>
        <rFont val="黑体"/>
        <charset val="134"/>
      </rPr>
      <t>附表</t>
    </r>
    <r>
      <rPr>
        <sz val="11"/>
        <rFont val="Times New Roman"/>
        <charset val="134"/>
      </rPr>
      <t>1-9</t>
    </r>
  </si>
  <si>
    <t xml:space="preserve"> 2017年高新技术产业开发区政府性基金预算本级支出表</t>
  </si>
  <si>
    <t>科目编码</t>
  </si>
  <si>
    <t>科目名称</t>
  </si>
  <si>
    <t>20822</t>
  </si>
  <si>
    <t>大型水库移民后期扶持基金支出</t>
  </si>
  <si>
    <t>2082201</t>
  </si>
  <si>
    <t>移民补助</t>
  </si>
  <si>
    <t>2082202</t>
  </si>
  <si>
    <t>基础设施建设和经济发展</t>
  </si>
  <si>
    <t xml:space="preserve">    21208</t>
  </si>
  <si>
    <r>
      <rPr>
        <sz val="11"/>
        <rFont val="方正仿宋_GBK"/>
        <charset val="134"/>
      </rPr>
      <t>国有土地使用权出让收入及对应专项债务收入安排的支出</t>
    </r>
  </si>
  <si>
    <t>2120801</t>
  </si>
  <si>
    <t>征地和拆迁补偿支出</t>
  </si>
  <si>
    <t>2120803</t>
  </si>
  <si>
    <t>城市建设支出</t>
  </si>
  <si>
    <t>2120804</t>
  </si>
  <si>
    <t>农村基础设施建设支出</t>
  </si>
  <si>
    <t>2120805</t>
  </si>
  <si>
    <t>补助被征地农民支出</t>
  </si>
  <si>
    <t>2120806</t>
  </si>
  <si>
    <t>土地出让业务支出</t>
  </si>
  <si>
    <t xml:space="preserve">    21213</t>
  </si>
  <si>
    <t>城市基础设施配套费及对应专项债务收入安排的支出</t>
  </si>
  <si>
    <t>2121301</t>
  </si>
  <si>
    <t>城市公共设施</t>
  </si>
  <si>
    <t>2121399</t>
  </si>
  <si>
    <t>其他城市基础设施配套费安排的支出</t>
  </si>
  <si>
    <t>21561</t>
  </si>
  <si>
    <t>新型墙体材料专项基金及对应专项债务收入安排的支出</t>
  </si>
  <si>
    <t>2156102</t>
  </si>
  <si>
    <t>技术研发和推广</t>
  </si>
  <si>
    <t>22960</t>
  </si>
  <si>
    <t>彩票公益金及对应专项债务收入安排的支出</t>
  </si>
  <si>
    <t>2296002</t>
  </si>
  <si>
    <t>用于社会福利的彩票公益金支出</t>
  </si>
  <si>
    <t>232</t>
  </si>
  <si>
    <t>债务付息支出</t>
  </si>
  <si>
    <t>23204</t>
  </si>
  <si>
    <t>地方政府债务专项债务付息支出</t>
  </si>
  <si>
    <t>2320499</t>
  </si>
  <si>
    <t>其他地方政府债务专项债务付息支出</t>
  </si>
  <si>
    <r>
      <rPr>
        <sz val="11"/>
        <rFont val="黑体"/>
        <charset val="134"/>
      </rPr>
      <t>附表</t>
    </r>
    <r>
      <rPr>
        <sz val="11"/>
        <rFont val="Times New Roman"/>
        <charset val="134"/>
      </rPr>
      <t>1-10</t>
    </r>
  </si>
  <si>
    <r>
      <rPr>
        <sz val="11"/>
        <rFont val="黑体"/>
        <charset val="134"/>
      </rPr>
      <t>附表</t>
    </r>
    <r>
      <rPr>
        <sz val="11"/>
        <rFont val="Times New Roman"/>
        <charset val="134"/>
      </rPr>
      <t>1-11</t>
    </r>
  </si>
  <si>
    <r>
      <rPr>
        <sz val="11"/>
        <rFont val="黑体"/>
        <charset val="134"/>
      </rPr>
      <t>附表</t>
    </r>
    <r>
      <rPr>
        <sz val="11"/>
        <rFont val="Times New Roman"/>
        <charset val="134"/>
      </rPr>
      <t>1-12</t>
    </r>
  </si>
  <si>
    <t>一、利润收入</t>
  </si>
  <si>
    <t>二、股利、股息收入</t>
  </si>
  <si>
    <r>
      <rPr>
        <sz val="11"/>
        <rFont val="黑体"/>
        <charset val="134"/>
      </rPr>
      <t>附表</t>
    </r>
    <r>
      <rPr>
        <sz val="11"/>
        <rFont val="Times New Roman"/>
        <charset val="134"/>
      </rPr>
      <t>1-13</t>
    </r>
  </si>
  <si>
    <r>
      <rPr>
        <sz val="11"/>
        <rFont val="黑体"/>
        <charset val="134"/>
      </rPr>
      <t>附表</t>
    </r>
    <r>
      <rPr>
        <sz val="11"/>
        <rFont val="Times New Roman"/>
        <charset val="134"/>
      </rPr>
      <t>1-14</t>
    </r>
  </si>
  <si>
    <t>223</t>
  </si>
  <si>
    <r>
      <rPr>
        <b/>
        <sz val="11"/>
        <rFont val="方正仿宋_GBK"/>
        <charset val="134"/>
      </rPr>
      <t>国有资本经营预算支出</t>
    </r>
  </si>
  <si>
    <t>22301</t>
  </si>
  <si>
    <t>解决历史遗留问题及改革成本支出</t>
  </si>
  <si>
    <t>2230101</t>
  </si>
  <si>
    <r>
      <rPr>
        <sz val="11"/>
        <rFont val="方正仿宋_GBK"/>
        <charset val="134"/>
      </rPr>
      <t>厂办大集体改革支出</t>
    </r>
  </si>
  <si>
    <t>22302</t>
  </si>
  <si>
    <r>
      <rPr>
        <b/>
        <sz val="11"/>
        <rFont val="方正仿宋_GBK"/>
        <charset val="134"/>
      </rPr>
      <t>国有企业资本金注入</t>
    </r>
  </si>
  <si>
    <t>2230201</t>
  </si>
  <si>
    <r>
      <rPr>
        <sz val="11"/>
        <rFont val="方正仿宋_GBK"/>
        <charset val="134"/>
      </rPr>
      <t>国有经济结构调整支出</t>
    </r>
  </si>
  <si>
    <r>
      <rPr>
        <sz val="11"/>
        <rFont val="黑体"/>
        <charset val="134"/>
      </rPr>
      <t>附表</t>
    </r>
    <r>
      <rPr>
        <sz val="11"/>
        <rFont val="Times New Roman"/>
        <charset val="134"/>
      </rPr>
      <t>1-15</t>
    </r>
  </si>
  <si>
    <r>
      <rPr>
        <sz val="11"/>
        <rFont val="黑体"/>
        <charset val="134"/>
      </rPr>
      <t>附表</t>
    </r>
    <r>
      <rPr>
        <sz val="11"/>
        <rFont val="Times New Roman"/>
        <charset val="134"/>
      </rPr>
      <t>1-16</t>
    </r>
  </si>
  <si>
    <r>
      <rPr>
        <sz val="11"/>
        <rFont val="黑体"/>
        <charset val="134"/>
      </rPr>
      <t>附表</t>
    </r>
    <r>
      <rPr>
        <sz val="11"/>
        <rFont val="Times New Roman"/>
        <charset val="134"/>
      </rPr>
      <t>1-17</t>
    </r>
  </si>
  <si>
    <t xml:space="preserve"> 2017年高新技术产业开发区社会保险基金预算收入表</t>
  </si>
  <si>
    <r>
      <rPr>
        <sz val="11"/>
        <rFont val="方正仿宋_GBK"/>
        <charset val="134"/>
      </rPr>
      <t>单位：万元</t>
    </r>
  </si>
  <si>
    <r>
      <rPr>
        <b/>
        <sz val="11"/>
        <rFont val="方正书宋_GBK"/>
        <charset val="134"/>
      </rPr>
      <t>科目编码</t>
    </r>
  </si>
  <si>
    <r>
      <rPr>
        <b/>
        <sz val="11"/>
        <rFont val="方正书宋_GBK"/>
        <charset val="134"/>
      </rPr>
      <t>科目名称</t>
    </r>
  </si>
  <si>
    <r>
      <rPr>
        <b/>
        <sz val="11"/>
        <rFont val="方正书宋_GBK"/>
        <charset val="134"/>
      </rPr>
      <t>预算数</t>
    </r>
  </si>
  <si>
    <t>社会保险基金收入</t>
  </si>
  <si>
    <t>10210</t>
  </si>
  <si>
    <t>城乡居民基本养老保险基金收入</t>
  </si>
  <si>
    <t>城乡居民基本养老保险基金缴费收入</t>
  </si>
  <si>
    <t>城乡居民基本养老保险财政补贴收入</t>
  </si>
  <si>
    <t>城乡居民基本养老保险基金利息收入</t>
  </si>
  <si>
    <t>城乡居民基本养老保险基金委托投资收益</t>
  </si>
  <si>
    <t>城乡居民基本养老保险基金集体补助收入</t>
  </si>
  <si>
    <t>其他城乡居民基本养老保险基金收入</t>
  </si>
  <si>
    <t>转移性收入</t>
  </si>
  <si>
    <t>上年结余收入</t>
  </si>
  <si>
    <t xml:space="preserve">    社会保险基金预算上年结余收入</t>
  </si>
  <si>
    <r>
      <rPr>
        <b/>
        <sz val="11"/>
        <rFont val="方正仿宋_GBK"/>
        <charset val="134"/>
      </rPr>
      <t>合计</t>
    </r>
  </si>
  <si>
    <r>
      <rPr>
        <sz val="11"/>
        <rFont val="黑体"/>
        <charset val="134"/>
      </rPr>
      <t>附表</t>
    </r>
    <r>
      <rPr>
        <sz val="11"/>
        <rFont val="Times New Roman"/>
        <charset val="134"/>
      </rPr>
      <t>1-18</t>
    </r>
  </si>
  <si>
    <t>209</t>
  </si>
  <si>
    <r>
      <rPr>
        <b/>
        <sz val="11"/>
        <rFont val="方正仿宋_GBK"/>
        <charset val="134"/>
      </rPr>
      <t>社会保险基金支出</t>
    </r>
  </si>
  <si>
    <t>20910</t>
  </si>
  <si>
    <t>城乡居民基本养老保险基金支出</t>
  </si>
  <si>
    <t>2091001</t>
  </si>
  <si>
    <t>基础养老金支出</t>
  </si>
  <si>
    <t>个人账户养老金支出</t>
  </si>
  <si>
    <t>丧葬抚恤补助支出</t>
  </si>
  <si>
    <t>其他城乡居民基本养老保险基金支出</t>
  </si>
  <si>
    <t>203</t>
  </si>
  <si>
    <t>转移性支出</t>
  </si>
  <si>
    <t>年终结余</t>
  </si>
  <si>
    <t>2300903</t>
  </si>
  <si>
    <t xml:space="preserve">       社会保险基金预算年终结余</t>
  </si>
  <si>
    <r>
      <rPr>
        <sz val="11"/>
        <rFont val="黑体"/>
        <charset val="134"/>
      </rPr>
      <t>附表</t>
    </r>
    <r>
      <rPr>
        <sz val="11"/>
        <rFont val="Times New Roman"/>
        <charset val="134"/>
      </rPr>
      <t>1</t>
    </r>
  </si>
  <si>
    <t>政府一般债务限额及余额情况表</t>
  </si>
  <si>
    <t>单位：亿元</t>
  </si>
  <si>
    <t>执行数</t>
  </si>
  <si>
    <t>一、上两个年度末政府一般债务余额实际数</t>
  </si>
  <si>
    <t>二、上年度末政府一般债务余额限额</t>
  </si>
  <si>
    <t>三、因预算管理变化调整余额和限额</t>
  </si>
  <si>
    <t>四、调整后上年度末政府一般债务余额限额</t>
  </si>
  <si>
    <t>五、上年度政府一般债务发行额</t>
  </si>
  <si>
    <t>中央转贷地方的国际金融组织和外国政府贷款</t>
  </si>
  <si>
    <t>政府一般债券发行额</t>
  </si>
  <si>
    <t>六、上年度政府一般债务还本额</t>
  </si>
  <si>
    <t>七、上年度末政府一般债务余额预算执行数</t>
  </si>
  <si>
    <t>八、本年度政府一般债务余额新增限额</t>
  </si>
  <si>
    <t>九、本年度末政府一般债务余额限额</t>
  </si>
  <si>
    <t>政府专项债务限额及余额情况表</t>
  </si>
  <si>
    <t>一、上两个年度末政府专项债务余额实际数</t>
  </si>
  <si>
    <t>二、上年度末政府专项债务余额限额</t>
  </si>
  <si>
    <t>四、调整后上年度末政府专项债务余额限额</t>
  </si>
  <si>
    <t>五、上年度政府专项债务发行额</t>
  </si>
  <si>
    <t>政府专项债券发行额</t>
  </si>
  <si>
    <t>六、上年度政府专项债务还本额</t>
  </si>
  <si>
    <t>七、上年度末政府专项债务余额预算执行数</t>
  </si>
  <si>
    <t>八、本年度政府专项债务余额新增限额</t>
  </si>
  <si>
    <t>九、本年度末政府专项债务余额限额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</si>
</sst>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
    <numFmt numFmtId="178" formatCode="0_);[Red]\(0\)"/>
    <numFmt numFmtId="179" formatCode="0_ "/>
  </numFmts>
  <fonts count="69">
    <font>
      <sz val="11"/>
      <color theme="1"/>
      <name val="宋体"/>
      <charset val="134"/>
      <scheme val="minor"/>
    </font>
    <font>
      <b/>
      <sz val="12"/>
      <name val="Times New Roman"/>
      <charset val="134"/>
    </font>
    <font>
      <b/>
      <sz val="11"/>
      <name val="Times New Roman"/>
      <charset val="134"/>
    </font>
    <font>
      <sz val="11"/>
      <name val="Times New Roman"/>
      <charset val="134"/>
    </font>
    <font>
      <sz val="12"/>
      <name val="Times New Roman"/>
      <charset val="134"/>
    </font>
    <font>
      <sz val="11"/>
      <name val="黑体"/>
      <charset val="134"/>
    </font>
    <font>
      <sz val="14"/>
      <name val="Times New Roman"/>
      <charset val="134"/>
    </font>
    <font>
      <sz val="18"/>
      <name val="方正小标宋_GBK"/>
      <charset val="134"/>
    </font>
    <font>
      <sz val="18"/>
      <name val="Times New Roman"/>
      <charset val="134"/>
    </font>
    <font>
      <sz val="11"/>
      <name val="方正仿宋_GBK"/>
      <charset val="134"/>
    </font>
    <font>
      <b/>
      <sz val="11"/>
      <name val="方正书宋_GBK"/>
      <charset val="134"/>
    </font>
    <font>
      <sz val="9"/>
      <name val="Times New Roman"/>
      <charset val="134"/>
    </font>
    <font>
      <b/>
      <sz val="11"/>
      <name val="宋体"/>
      <charset val="134"/>
    </font>
    <font>
      <sz val="11"/>
      <name val="宋体"/>
      <charset val="134"/>
    </font>
    <font>
      <sz val="10.5"/>
      <name val="Times New Roman"/>
      <charset val="134"/>
    </font>
    <font>
      <b/>
      <sz val="9"/>
      <name val="Times New Roman"/>
      <charset val="134"/>
    </font>
    <font>
      <b/>
      <sz val="11"/>
      <name val="方正仿宋_GBK"/>
      <charset val="134"/>
    </font>
    <font>
      <sz val="11"/>
      <name val="方正书宋_GBK"/>
      <charset val="134"/>
    </font>
    <font>
      <sz val="11"/>
      <color indexed="8"/>
      <name val="宋体"/>
      <charset val="134"/>
    </font>
    <font>
      <b/>
      <sz val="2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9"/>
      <name val="宋体"/>
      <charset val="134"/>
    </font>
    <font>
      <sz val="7"/>
      <name val="Small Fonts"/>
      <charset val="134"/>
    </font>
    <font>
      <sz val="10"/>
      <name val="MS Sans Serif"/>
      <charset val="134"/>
    </font>
    <font>
      <sz val="1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2"/>
      <color indexed="20"/>
      <name val="宋体"/>
      <charset val="134"/>
    </font>
    <font>
      <sz val="9"/>
      <name val="宋体"/>
      <charset val="134"/>
    </font>
    <font>
      <sz val="11"/>
      <color indexed="17"/>
      <name val="宋体"/>
      <charset val="134"/>
    </font>
    <font>
      <sz val="12"/>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Courier"/>
      <charset val="134"/>
    </font>
    <font>
      <sz val="10.5"/>
      <name val="方正仿宋_GBK"/>
      <charset val="134"/>
    </font>
    <font>
      <sz val="11"/>
      <name val="方正仿宋_GBK"/>
      <charset val="134"/>
    </font>
    <font>
      <b/>
      <sz val="11"/>
      <name val="方正仿宋_GBK"/>
      <charset val="134"/>
    </font>
    <font>
      <b/>
      <sz val="11"/>
      <name val="方正书宋_GBK"/>
      <charset val="134"/>
    </font>
    <font>
      <sz val="12"/>
      <name val="方正仿宋_GBK"/>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53">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40" fillId="0" borderId="0"/>
    <xf numFmtId="0" fontId="40" fillId="0" borderId="0"/>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8" fillId="36" borderId="0" applyNumberFormat="0" applyBorder="0" applyAlignment="0" applyProtection="0">
      <alignment vertical="center"/>
    </xf>
    <xf numFmtId="0" fontId="18" fillId="39" borderId="0" applyNumberFormat="0" applyBorder="0" applyAlignment="0" applyProtection="0">
      <alignment vertical="center"/>
    </xf>
    <xf numFmtId="0" fontId="18" fillId="42"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3" borderId="0" applyNumberFormat="0" applyBorder="0" applyAlignment="0" applyProtection="0">
      <alignment vertical="center"/>
    </xf>
    <xf numFmtId="0" fontId="41" fillId="40" borderId="0" applyNumberFormat="0" applyBorder="0" applyAlignment="0" applyProtection="0">
      <alignment vertical="center"/>
    </xf>
    <xf numFmtId="0" fontId="41" fillId="41" borderId="0" applyNumberFormat="0" applyBorder="0" applyAlignment="0" applyProtection="0">
      <alignment vertical="center"/>
    </xf>
    <xf numFmtId="0" fontId="41" fillId="44" borderId="0" applyNumberFormat="0" applyBorder="0" applyAlignment="0" applyProtection="0">
      <alignment vertical="center"/>
    </xf>
    <xf numFmtId="0" fontId="41" fillId="45" borderId="0" applyNumberFormat="0" applyBorder="0" applyAlignment="0" applyProtection="0">
      <alignment vertical="center"/>
    </xf>
    <xf numFmtId="0" fontId="41" fillId="46" borderId="0" applyNumberFormat="0" applyBorder="0" applyAlignment="0" applyProtection="0">
      <alignment vertical="center"/>
    </xf>
    <xf numFmtId="37" fontId="42" fillId="0" borderId="0"/>
    <xf numFmtId="0" fontId="43" fillId="0" borderId="0"/>
    <xf numFmtId="9" fontId="40" fillId="0" borderId="0" applyFont="0" applyFill="0" applyBorder="0" applyAlignment="0" applyProtection="0"/>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3" fillId="0" borderId="1">
      <alignment horizontal="distributed" vertical="center" wrapText="1"/>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0"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0" fillId="0" borderId="0">
      <alignment vertical="center"/>
    </xf>
    <xf numFmtId="0" fontId="51" fillId="0" borderId="0">
      <protection locked="0"/>
    </xf>
    <xf numFmtId="0" fontId="0" fillId="0" borderId="0"/>
    <xf numFmtId="0" fontId="44" fillId="0" borderId="0"/>
    <xf numFmtId="0" fontId="44" fillId="0" borderId="0">
      <alignment vertical="center"/>
    </xf>
    <xf numFmtId="0" fontId="44" fillId="0" borderId="0"/>
    <xf numFmtId="0" fontId="44" fillId="0" borderId="0">
      <alignment vertical="center"/>
    </xf>
    <xf numFmtId="0" fontId="44" fillId="0" borderId="0">
      <alignment vertical="center"/>
    </xf>
    <xf numFmtId="0" fontId="18" fillId="0" borderId="0">
      <alignment vertical="center"/>
    </xf>
    <xf numFmtId="0" fontId="44" fillId="0" borderId="0"/>
    <xf numFmtId="0" fontId="44" fillId="0" borderId="0"/>
    <xf numFmtId="0" fontId="44" fillId="0" borderId="0">
      <alignment vertical="center"/>
    </xf>
    <xf numFmtId="0" fontId="51" fillId="0" borderId="0">
      <protection locked="0"/>
    </xf>
    <xf numFmtId="0" fontId="51" fillId="0" borderId="0">
      <protection locked="0"/>
    </xf>
    <xf numFmtId="0" fontId="44" fillId="0" borderId="0"/>
    <xf numFmtId="0" fontId="44" fillId="0" borderId="0"/>
    <xf numFmtId="0" fontId="44" fillId="0" borderId="0">
      <alignment vertical="center"/>
    </xf>
    <xf numFmtId="0" fontId="44" fillId="0" borderId="0">
      <alignment vertical="center"/>
    </xf>
    <xf numFmtId="0" fontId="51" fillId="0" borderId="0">
      <protection locked="0"/>
    </xf>
    <xf numFmtId="0" fontId="51" fillId="0" borderId="0">
      <protection locked="0"/>
    </xf>
    <xf numFmtId="0" fontId="44" fillId="0" borderId="0"/>
    <xf numFmtId="0" fontId="44" fillId="0" borderId="0"/>
    <xf numFmtId="0" fontId="44" fillId="0" borderId="0"/>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44" fillId="0" borderId="0"/>
    <xf numFmtId="0" fontId="44" fillId="0" borderId="0" applyProtection="0"/>
    <xf numFmtId="0" fontId="51" fillId="0" borderId="0">
      <protection locked="0"/>
    </xf>
    <xf numFmtId="0" fontId="0" fillId="0" borderId="0"/>
    <xf numFmtId="0" fontId="44" fillId="0" borderId="0">
      <alignment vertical="center"/>
    </xf>
    <xf numFmtId="0" fontId="51" fillId="0" borderId="0">
      <protection locked="0"/>
    </xf>
    <xf numFmtId="0" fontId="18" fillId="0" borderId="0">
      <alignment vertical="center"/>
    </xf>
    <xf numFmtId="0" fontId="44" fillId="0" borderId="0"/>
    <xf numFmtId="0" fontId="40" fillId="0" borderId="0"/>
    <xf numFmtId="0" fontId="51" fillId="0" borderId="0">
      <protection locked="0"/>
    </xf>
    <xf numFmtId="0" fontId="51" fillId="0" borderId="0">
      <alignment vertical="center"/>
      <protection locked="0"/>
    </xf>
    <xf numFmtId="0" fontId="44" fillId="0" borderId="0"/>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3"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4" fillId="0" borderId="15" applyNumberFormat="0" applyFill="0" applyAlignment="0" applyProtection="0">
      <alignment vertical="center"/>
    </xf>
    <xf numFmtId="0" fontId="54" fillId="0" borderId="15" applyNumberFormat="0" applyFill="0" applyAlignment="0" applyProtection="0">
      <alignment vertical="center"/>
    </xf>
    <xf numFmtId="0" fontId="54" fillId="0" borderId="15" applyNumberFormat="0" applyFill="0" applyAlignment="0" applyProtection="0">
      <alignment vertical="center"/>
    </xf>
    <xf numFmtId="0" fontId="55" fillId="47" borderId="16" applyNumberFormat="0" applyAlignment="0" applyProtection="0">
      <alignment vertical="center"/>
    </xf>
    <xf numFmtId="0" fontId="55" fillId="47" borderId="16" applyNumberFormat="0" applyAlignment="0" applyProtection="0">
      <alignment vertical="center"/>
    </xf>
    <xf numFmtId="0" fontId="55" fillId="47" borderId="16" applyNumberFormat="0" applyAlignment="0" applyProtection="0">
      <alignment vertical="center"/>
    </xf>
    <xf numFmtId="0" fontId="56" fillId="48" borderId="17" applyNumberFormat="0" applyAlignment="0" applyProtection="0">
      <alignment vertical="center"/>
    </xf>
    <xf numFmtId="0" fontId="56" fillId="48" borderId="17" applyNumberFormat="0" applyAlignment="0" applyProtection="0">
      <alignment vertical="center"/>
    </xf>
    <xf numFmtId="0" fontId="56" fillId="48" borderId="17"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43" fillId="0" borderId="0"/>
    <xf numFmtId="0" fontId="40" fillId="0" borderId="0" applyFont="0" applyFill="0" applyBorder="0" applyAlignment="0" applyProtection="0"/>
    <xf numFmtId="4" fontId="4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1" fillId="47" borderId="19" applyNumberFormat="0" applyAlignment="0" applyProtection="0">
      <alignment vertical="center"/>
    </xf>
    <xf numFmtId="0" fontId="61" fillId="47" borderId="19" applyNumberFormat="0" applyAlignment="0" applyProtection="0">
      <alignment vertical="center"/>
    </xf>
    <xf numFmtId="0" fontId="61" fillId="47" borderId="19" applyNumberFormat="0" applyAlignment="0" applyProtection="0">
      <alignment vertical="center"/>
    </xf>
    <xf numFmtId="0" fontId="62" fillId="38" borderId="16" applyNumberFormat="0" applyAlignment="0" applyProtection="0">
      <alignment vertical="center"/>
    </xf>
    <xf numFmtId="0" fontId="62" fillId="38" borderId="16" applyNumberFormat="0" applyAlignment="0" applyProtection="0">
      <alignment vertical="center"/>
    </xf>
    <xf numFmtId="0" fontId="62" fillId="38" borderId="16" applyNumberFormat="0" applyAlignment="0" applyProtection="0">
      <alignment vertical="center"/>
    </xf>
    <xf numFmtId="1" fontId="13" fillId="0" borderId="1">
      <alignment vertical="center"/>
      <protection locked="0"/>
    </xf>
    <xf numFmtId="0" fontId="63" fillId="0" borderId="0"/>
    <xf numFmtId="176" fontId="13" fillId="0" borderId="1">
      <alignment vertical="center"/>
      <protection locked="0"/>
    </xf>
    <xf numFmtId="0" fontId="40" fillId="0" borderId="0"/>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1" fillId="44" borderId="0" applyNumberFormat="0" applyBorder="0" applyAlignment="0" applyProtection="0">
      <alignment vertical="center"/>
    </xf>
    <xf numFmtId="0" fontId="41" fillId="45" borderId="0" applyNumberFormat="0" applyBorder="0" applyAlignment="0" applyProtection="0">
      <alignment vertical="center"/>
    </xf>
    <xf numFmtId="0" fontId="41" fillId="52" borderId="0" applyNumberFormat="0" applyBorder="0" applyAlignment="0" applyProtection="0">
      <alignment vertical="center"/>
    </xf>
    <xf numFmtId="0" fontId="44" fillId="54" borderId="20" applyNumberFormat="0" applyFont="0" applyAlignment="0" applyProtection="0">
      <alignment vertical="center"/>
    </xf>
    <xf numFmtId="0" fontId="44" fillId="54" borderId="20" applyNumberFormat="0" applyFont="0" applyAlignment="0" applyProtection="0">
      <alignment vertical="center"/>
    </xf>
    <xf numFmtId="0" fontId="44" fillId="54" borderId="20" applyNumberFormat="0" applyFont="0" applyAlignment="0" applyProtection="0">
      <alignment vertical="center"/>
    </xf>
  </cellStyleXfs>
  <cellXfs count="203">
    <xf numFmtId="0" fontId="0" fillId="0" borderId="0" xfId="0">
      <alignment vertical="center"/>
    </xf>
    <xf numFmtId="0" fontId="1" fillId="0" borderId="0" xfId="239" applyFont="1" applyAlignment="1">
      <alignment horizontal="center" vertical="center"/>
    </xf>
    <xf numFmtId="49" fontId="2" fillId="0" borderId="0" xfId="239" applyNumberFormat="1" applyFont="1" applyAlignment="1">
      <alignment horizontal="left" vertical="center"/>
    </xf>
    <xf numFmtId="49" fontId="3" fillId="0" borderId="0" xfId="239" applyNumberFormat="1" applyFont="1" applyAlignment="1">
      <alignment horizontal="left" indent="1"/>
    </xf>
    <xf numFmtId="0" fontId="3" fillId="0" borderId="0" xfId="239" applyFont="1"/>
    <xf numFmtId="0" fontId="2" fillId="0" borderId="0" xfId="239" applyFont="1" applyAlignment="1">
      <alignment horizontal="center" vertical="center"/>
    </xf>
    <xf numFmtId="0" fontId="2" fillId="0" borderId="0" xfId="239" applyFont="1"/>
    <xf numFmtId="0" fontId="4" fillId="0" borderId="0" xfId="239" applyFont="1"/>
    <xf numFmtId="0" fontId="5" fillId="0" borderId="0" xfId="242" applyFont="1" applyBorder="1" applyAlignment="1">
      <alignment horizontal="left" vertical="center"/>
    </xf>
    <xf numFmtId="0" fontId="6" fillId="0" borderId="0" xfId="242" applyFont="1" applyBorder="1" applyAlignment="1">
      <alignment horizontal="left" vertical="center"/>
    </xf>
    <xf numFmtId="49" fontId="7" fillId="0" borderId="0" xfId="239" applyNumberFormat="1" applyFont="1" applyAlignment="1">
      <alignment horizontal="centerContinuous" vertical="center"/>
    </xf>
    <xf numFmtId="49" fontId="8" fillId="0" borderId="0" xfId="239" applyNumberFormat="1" applyFont="1" applyAlignment="1">
      <alignment horizontal="centerContinuous" vertical="center"/>
    </xf>
    <xf numFmtId="0" fontId="1" fillId="0" borderId="0" xfId="239" applyFont="1" applyAlignment="1">
      <alignment horizontal="center"/>
    </xf>
    <xf numFmtId="177" fontId="9" fillId="0" borderId="0" xfId="239" applyNumberFormat="1" applyFont="1" applyAlignment="1">
      <alignment horizontal="right" vertical="center"/>
    </xf>
    <xf numFmtId="0" fontId="10" fillId="0" borderId="1" xfId="239" applyFont="1" applyBorder="1" applyAlignment="1">
      <alignment horizontal="center" vertical="center"/>
    </xf>
    <xf numFmtId="0" fontId="1" fillId="0" borderId="0" xfId="239" applyFont="1" applyBorder="1" applyAlignment="1">
      <alignment horizontal="center" vertical="center"/>
    </xf>
    <xf numFmtId="49" fontId="9" fillId="0" borderId="1" xfId="239" applyNumberFormat="1" applyFont="1" applyFill="1" applyBorder="1" applyAlignment="1">
      <alignment horizontal="left" vertical="center"/>
    </xf>
    <xf numFmtId="178" fontId="9" fillId="0" borderId="1" xfId="239" applyNumberFormat="1" applyFont="1" applyBorder="1" applyAlignment="1">
      <alignment horizontal="center" vertical="center"/>
    </xf>
    <xf numFmtId="49" fontId="2" fillId="0" borderId="0" xfId="239" applyNumberFormat="1" applyFont="1" applyBorder="1" applyAlignment="1">
      <alignment horizontal="left" vertical="center"/>
    </xf>
    <xf numFmtId="49" fontId="3" fillId="0" borderId="0" xfId="239" applyNumberFormat="1" applyFont="1" applyBorder="1" applyAlignment="1">
      <alignment horizontal="left" indent="1"/>
    </xf>
    <xf numFmtId="179" fontId="9" fillId="0" borderId="1" xfId="239" applyNumberFormat="1" applyFont="1" applyFill="1" applyBorder="1" applyAlignment="1">
      <alignment horizontal="left" vertical="center"/>
    </xf>
    <xf numFmtId="178" fontId="9" fillId="0" borderId="1" xfId="239" applyNumberFormat="1" applyFont="1" applyFill="1" applyBorder="1" applyAlignment="1">
      <alignment horizontal="center" vertical="center"/>
    </xf>
    <xf numFmtId="0" fontId="3" fillId="0" borderId="0" xfId="239" applyFont="1" applyBorder="1"/>
    <xf numFmtId="179" fontId="9" fillId="0" borderId="1" xfId="239" applyNumberFormat="1" applyFont="1" applyFill="1" applyBorder="1" applyAlignment="1">
      <alignment horizontal="left" vertical="center" indent="1"/>
    </xf>
    <xf numFmtId="0" fontId="2" fillId="0" borderId="0" xfId="239" applyFont="1" applyBorder="1" applyAlignment="1">
      <alignment horizontal="center" vertical="center"/>
    </xf>
    <xf numFmtId="0" fontId="9" fillId="0" borderId="1" xfId="239" applyFont="1" applyBorder="1" applyAlignment="1">
      <alignment horizontal="left" vertical="center"/>
    </xf>
    <xf numFmtId="0" fontId="2" fillId="0" borderId="0" xfId="239" applyFont="1" applyBorder="1"/>
    <xf numFmtId="0" fontId="3" fillId="0" borderId="0" xfId="242" applyFont="1" applyBorder="1" applyAlignment="1">
      <alignment horizontal="left" vertical="center"/>
    </xf>
    <xf numFmtId="0" fontId="3" fillId="0" borderId="0" xfId="241" applyFont="1" applyFill="1" applyAlignment="1">
      <alignment vertical="top"/>
      <protection locked="0"/>
    </xf>
    <xf numFmtId="0" fontId="3" fillId="0" borderId="0" xfId="241" applyFont="1" applyFill="1" applyAlignment="1">
      <alignment horizontal="left" vertical="top" indent="1"/>
      <protection locked="0"/>
    </xf>
    <xf numFmtId="0" fontId="3" fillId="0" borderId="0" xfId="241" applyFont="1" applyFill="1" applyAlignment="1">
      <alignment horizontal="left" vertical="top" indent="2"/>
      <protection locked="0"/>
    </xf>
    <xf numFmtId="49" fontId="3" fillId="0" borderId="0" xfId="241" applyNumberFormat="1" applyFont="1" applyFill="1" applyAlignment="1">
      <alignment horizontal="left" vertical="top"/>
      <protection locked="0"/>
    </xf>
    <xf numFmtId="178" fontId="3" fillId="0" borderId="0" xfId="241" applyNumberFormat="1" applyFont="1" applyFill="1" applyAlignment="1">
      <alignment vertical="top"/>
      <protection locked="0"/>
    </xf>
    <xf numFmtId="0" fontId="11" fillId="0" borderId="0" xfId="241" applyFont="1" applyFill="1" applyAlignment="1">
      <alignment vertical="top"/>
      <protection locked="0"/>
    </xf>
    <xf numFmtId="0" fontId="7" fillId="0" borderId="0" xfId="240" applyFont="1" applyFill="1" applyAlignment="1">
      <alignment horizontal="center" vertical="center"/>
      <protection locked="0"/>
    </xf>
    <xf numFmtId="0" fontId="8" fillId="0" borderId="0" xfId="240" applyFont="1" applyFill="1" applyAlignment="1">
      <alignment horizontal="center" vertical="center"/>
      <protection locked="0"/>
    </xf>
    <xf numFmtId="178" fontId="8" fillId="0" borderId="0" xfId="240" applyNumberFormat="1" applyFont="1" applyFill="1" applyAlignment="1">
      <alignment horizontal="center" vertical="center"/>
      <protection locked="0"/>
    </xf>
    <xf numFmtId="178" fontId="3" fillId="0" borderId="0" xfId="241" applyNumberFormat="1" applyFont="1" applyFill="1" applyAlignment="1">
      <alignment horizontal="right" vertical="top"/>
      <protection locked="0"/>
    </xf>
    <xf numFmtId="49" fontId="2" fillId="0" borderId="1" xfId="241" applyNumberFormat="1" applyFont="1" applyFill="1" applyBorder="1" applyAlignment="1">
      <alignment horizontal="center" vertical="center"/>
      <protection locked="0"/>
    </xf>
    <xf numFmtId="0" fontId="2" fillId="0" borderId="1" xfId="241" applyFont="1" applyFill="1" applyBorder="1" applyAlignment="1">
      <alignment horizontal="center" vertical="center"/>
      <protection locked="0"/>
    </xf>
    <xf numFmtId="178" fontId="2" fillId="0" borderId="1" xfId="241" applyNumberFormat="1" applyFont="1" applyFill="1" applyBorder="1" applyAlignment="1">
      <alignment horizontal="center" vertical="center"/>
      <protection locked="0"/>
    </xf>
    <xf numFmtId="49" fontId="2" fillId="0" borderId="1" xfId="241" applyNumberFormat="1" applyFont="1" applyFill="1" applyBorder="1" applyAlignment="1">
      <alignment horizontal="left" vertical="center"/>
      <protection locked="0"/>
    </xf>
    <xf numFmtId="0" fontId="2" fillId="0" borderId="1" xfId="241" applyFont="1" applyFill="1" applyBorder="1" applyAlignment="1">
      <alignment horizontal="left" vertical="center"/>
      <protection locked="0"/>
    </xf>
    <xf numFmtId="179" fontId="2" fillId="0" borderId="1" xfId="241" applyNumberFormat="1" applyFont="1" applyFill="1" applyBorder="1" applyAlignment="1">
      <alignment horizontal="center" vertical="center"/>
      <protection locked="0"/>
    </xf>
    <xf numFmtId="49" fontId="2" fillId="0" borderId="1" xfId="241" applyNumberFormat="1" applyFont="1" applyFill="1" applyBorder="1" applyAlignment="1">
      <alignment horizontal="left" vertical="center" indent="1"/>
      <protection locked="0"/>
    </xf>
    <xf numFmtId="0" fontId="12" fillId="0" borderId="1" xfId="241" applyFont="1" applyFill="1" applyBorder="1" applyAlignment="1">
      <alignment horizontal="left" vertical="center" wrapText="1" indent="1"/>
      <protection locked="0"/>
    </xf>
    <xf numFmtId="179" fontId="3" fillId="0" borderId="1" xfId="241" applyNumberFormat="1" applyFont="1" applyFill="1" applyBorder="1" applyAlignment="1">
      <alignment horizontal="center" vertical="center"/>
      <protection locked="0"/>
    </xf>
    <xf numFmtId="0" fontId="3" fillId="0" borderId="1" xfId="216" applyFont="1" applyFill="1" applyBorder="1" applyAlignment="1">
      <alignment horizontal="center" vertical="center"/>
    </xf>
    <xf numFmtId="0" fontId="13" fillId="0" borderId="1" xfId="241" applyFont="1" applyFill="1" applyBorder="1" applyAlignment="1">
      <alignment horizontal="left" vertical="center" indent="2"/>
      <protection locked="0"/>
    </xf>
    <xf numFmtId="49" fontId="2" fillId="0" borderId="1" xfId="241" applyNumberFormat="1" applyFont="1" applyFill="1" applyBorder="1" applyAlignment="1">
      <alignment vertical="center"/>
      <protection locked="0"/>
    </xf>
    <xf numFmtId="49" fontId="12" fillId="0" borderId="1" xfId="241" applyNumberFormat="1" applyFont="1" applyFill="1" applyBorder="1" applyAlignment="1">
      <alignment vertical="center"/>
      <protection locked="0"/>
    </xf>
    <xf numFmtId="0" fontId="13" fillId="0" borderId="1" xfId="216" applyFont="1" applyFill="1" applyBorder="1" applyAlignment="1">
      <alignment horizontal="left" vertical="center"/>
    </xf>
    <xf numFmtId="0" fontId="2" fillId="0" borderId="2" xfId="241" applyFont="1" applyFill="1" applyBorder="1" applyAlignment="1">
      <alignment horizontal="center" vertical="center"/>
      <protection locked="0"/>
    </xf>
    <xf numFmtId="0" fontId="2" fillId="0" borderId="3" xfId="241" applyFont="1" applyFill="1" applyBorder="1" applyAlignment="1">
      <alignment horizontal="center" vertical="center"/>
      <protection locked="0"/>
    </xf>
    <xf numFmtId="0" fontId="3" fillId="0" borderId="0" xfId="216" applyFont="1" applyFill="1" applyAlignment="1">
      <alignment vertical="center"/>
    </xf>
    <xf numFmtId="0" fontId="2" fillId="0" borderId="0" xfId="216" applyFont="1" applyFill="1" applyAlignment="1">
      <alignment vertical="center"/>
    </xf>
    <xf numFmtId="49" fontId="2" fillId="0" borderId="0" xfId="216" applyNumberFormat="1" applyFont="1" applyFill="1" applyAlignment="1">
      <alignment horizontal="left" vertical="center" indent="1"/>
    </xf>
    <xf numFmtId="0" fontId="3" fillId="0" borderId="0" xfId="216" applyFont="1" applyFill="1" applyAlignment="1">
      <alignment horizontal="left" vertical="center" indent="2"/>
    </xf>
    <xf numFmtId="0" fontId="4" fillId="0" borderId="0" xfId="216" applyFont="1" applyFill="1" applyAlignment="1">
      <alignment vertical="center"/>
    </xf>
    <xf numFmtId="178" fontId="4" fillId="0" borderId="0" xfId="216" applyNumberFormat="1" applyFont="1" applyFill="1" applyAlignment="1">
      <alignment vertical="center"/>
    </xf>
    <xf numFmtId="0" fontId="3" fillId="0" borderId="0" xfId="214" applyFont="1" applyFill="1" applyAlignment="1">
      <alignment vertical="center"/>
    </xf>
    <xf numFmtId="178" fontId="3" fillId="0" borderId="0" xfId="216" applyNumberFormat="1" applyFont="1" applyFill="1" applyAlignment="1">
      <alignment horizontal="right" vertical="center"/>
    </xf>
    <xf numFmtId="0" fontId="2" fillId="0" borderId="1" xfId="216" applyFont="1" applyFill="1" applyBorder="1" applyAlignment="1">
      <alignment horizontal="center" vertical="center"/>
    </xf>
    <xf numFmtId="178" fontId="2" fillId="0" borderId="1" xfId="216" applyNumberFormat="1" applyFont="1" applyFill="1" applyBorder="1" applyAlignment="1">
      <alignment horizontal="center" vertical="center"/>
    </xf>
    <xf numFmtId="0" fontId="2" fillId="0" borderId="1" xfId="216" applyFont="1" applyFill="1" applyBorder="1" applyAlignment="1">
      <alignment horizontal="left" vertical="center"/>
    </xf>
    <xf numFmtId="0" fontId="2" fillId="0" borderId="1" xfId="216" applyFont="1" applyFill="1" applyBorder="1" applyAlignment="1">
      <alignment vertical="center"/>
    </xf>
    <xf numFmtId="179" fontId="2" fillId="0" borderId="1" xfId="216" applyNumberFormat="1" applyFont="1" applyFill="1" applyBorder="1" applyAlignment="1">
      <alignment horizontal="center" vertical="center"/>
    </xf>
    <xf numFmtId="49" fontId="2" fillId="0" borderId="1" xfId="216" applyNumberFormat="1" applyFont="1" applyFill="1" applyBorder="1" applyAlignment="1">
      <alignment horizontal="left" vertical="center" indent="1"/>
    </xf>
    <xf numFmtId="49" fontId="12" fillId="0" borderId="1" xfId="216" applyNumberFormat="1" applyFont="1" applyFill="1" applyBorder="1" applyAlignment="1">
      <alignment horizontal="left" vertical="center" indent="1"/>
    </xf>
    <xf numFmtId="0" fontId="13" fillId="0" borderId="1" xfId="216" applyFont="1" applyFill="1" applyBorder="1" applyAlignment="1">
      <alignment horizontal="center" vertical="center"/>
    </xf>
    <xf numFmtId="179" fontId="3" fillId="0" borderId="1" xfId="216" applyNumberFormat="1" applyFont="1" applyFill="1" applyBorder="1" applyAlignment="1">
      <alignment horizontal="center" vertical="center"/>
    </xf>
    <xf numFmtId="178" fontId="3" fillId="0" borderId="0" xfId="216" applyNumberFormat="1" applyFont="1" applyFill="1" applyAlignment="1">
      <alignment horizontal="left" vertical="center" indent="2"/>
    </xf>
    <xf numFmtId="178" fontId="3" fillId="0" borderId="0" xfId="216" applyNumberFormat="1" applyFont="1" applyFill="1" applyAlignment="1">
      <alignment vertical="center"/>
    </xf>
    <xf numFmtId="0" fontId="2" fillId="0" borderId="2" xfId="216" applyFont="1" applyFill="1" applyBorder="1" applyAlignment="1">
      <alignment horizontal="center" vertical="center"/>
    </xf>
    <xf numFmtId="0" fontId="2" fillId="0" borderId="3" xfId="216" applyFont="1" applyFill="1" applyBorder="1" applyAlignment="1">
      <alignment horizontal="center" vertical="center"/>
    </xf>
    <xf numFmtId="49" fontId="4" fillId="0" borderId="0" xfId="216" applyNumberFormat="1" applyFont="1" applyFill="1" applyAlignment="1">
      <alignment vertical="center"/>
    </xf>
    <xf numFmtId="0" fontId="3" fillId="0" borderId="0" xfId="239" applyFont="1" applyAlignment="1">
      <alignment wrapText="1"/>
    </xf>
    <xf numFmtId="0" fontId="10" fillId="0" borderId="0" xfId="239" applyFont="1" applyAlignment="1">
      <alignment horizontal="center" vertical="center" wrapText="1"/>
    </xf>
    <xf numFmtId="0" fontId="2" fillId="0" borderId="0" xfId="239" applyFont="1" applyAlignment="1">
      <alignment horizontal="center" vertical="center" wrapText="1"/>
    </xf>
    <xf numFmtId="0" fontId="2" fillId="0" borderId="0" xfId="239" applyFont="1" applyAlignment="1">
      <alignment wrapText="1"/>
    </xf>
    <xf numFmtId="0" fontId="4" fillId="0" borderId="0" xfId="239" applyFont="1" applyAlignment="1">
      <alignment wrapText="1"/>
    </xf>
    <xf numFmtId="0" fontId="3" fillId="0" borderId="0" xfId="242" applyFont="1" applyBorder="1" applyAlignment="1">
      <alignment horizontal="left" vertical="center" wrapText="1"/>
    </xf>
    <xf numFmtId="0" fontId="6" fillId="0" borderId="0" xfId="242" applyFont="1" applyBorder="1" applyAlignment="1">
      <alignment horizontal="left" vertical="center" wrapText="1"/>
    </xf>
    <xf numFmtId="49" fontId="7" fillId="0" borderId="0" xfId="239" applyNumberFormat="1" applyFont="1" applyAlignment="1">
      <alignment horizontal="centerContinuous" vertical="center" wrapText="1"/>
    </xf>
    <xf numFmtId="49" fontId="8" fillId="0" borderId="0" xfId="239" applyNumberFormat="1" applyFont="1" applyAlignment="1">
      <alignment horizontal="centerContinuous" vertical="center" wrapText="1"/>
    </xf>
    <xf numFmtId="0" fontId="2" fillId="0" borderId="0" xfId="239" applyFont="1" applyAlignment="1">
      <alignment horizontal="center" wrapText="1"/>
    </xf>
    <xf numFmtId="178" fontId="14" fillId="0" borderId="0" xfId="240" applyNumberFormat="1" applyFont="1" applyFill="1" applyAlignment="1">
      <alignment horizontal="right" vertical="top"/>
      <protection locked="0"/>
    </xf>
    <xf numFmtId="0" fontId="10" fillId="0" borderId="1" xfId="239" applyFont="1" applyBorder="1" applyAlignment="1">
      <alignment horizontal="center" vertical="center" wrapText="1"/>
    </xf>
    <xf numFmtId="1" fontId="10" fillId="0" borderId="1" xfId="239" applyNumberFormat="1" applyFont="1" applyBorder="1" applyAlignment="1" applyProtection="1">
      <alignment horizontal="center" vertical="center" wrapText="1"/>
      <protection locked="0"/>
    </xf>
    <xf numFmtId="0" fontId="10" fillId="0" borderId="0" xfId="239" applyFont="1" applyBorder="1" applyAlignment="1">
      <alignment horizontal="center" vertical="center" wrapText="1"/>
    </xf>
    <xf numFmtId="179" fontId="3" fillId="0" borderId="1" xfId="239" applyNumberFormat="1" applyFont="1" applyFill="1" applyBorder="1" applyAlignment="1">
      <alignment horizontal="right" vertical="center" wrapText="1"/>
    </xf>
    <xf numFmtId="0" fontId="2" fillId="0" borderId="0" xfId="239" applyFont="1" applyBorder="1" applyAlignment="1">
      <alignment horizontal="center" vertical="center" wrapText="1"/>
    </xf>
    <xf numFmtId="0" fontId="3" fillId="0" borderId="0" xfId="239" applyFont="1" applyBorder="1" applyAlignment="1">
      <alignment wrapText="1"/>
    </xf>
    <xf numFmtId="0" fontId="2" fillId="0" borderId="1" xfId="239" applyFont="1" applyBorder="1" applyAlignment="1">
      <alignment horizontal="center" vertical="center" wrapText="1"/>
    </xf>
    <xf numFmtId="179" fontId="3" fillId="0" borderId="1" xfId="239" applyNumberFormat="1" applyFont="1" applyBorder="1" applyAlignment="1">
      <alignment horizontal="right" vertical="center" wrapText="1"/>
    </xf>
    <xf numFmtId="0" fontId="2" fillId="0" borderId="0" xfId="239" applyFont="1" applyBorder="1" applyAlignment="1">
      <alignment wrapText="1"/>
    </xf>
    <xf numFmtId="49" fontId="13" fillId="0" borderId="0" xfId="240" applyNumberFormat="1" applyFont="1" applyFill="1" applyAlignment="1">
      <alignment horizontal="left" vertical="top"/>
      <protection locked="0"/>
    </xf>
    <xf numFmtId="0" fontId="15" fillId="0" borderId="0" xfId="240" applyFont="1" applyFill="1" applyAlignment="1">
      <alignment vertical="top"/>
      <protection locked="0"/>
    </xf>
    <xf numFmtId="0" fontId="11" fillId="0" borderId="0" xfId="240" applyFont="1" applyFill="1" applyAlignment="1">
      <alignment vertical="top"/>
      <protection locked="0"/>
    </xf>
    <xf numFmtId="49" fontId="3" fillId="0" borderId="0" xfId="240" applyNumberFormat="1" applyFont="1" applyFill="1" applyAlignment="1">
      <alignment horizontal="left" vertical="top"/>
      <protection locked="0"/>
    </xf>
    <xf numFmtId="0" fontId="7" fillId="0" borderId="0" xfId="240" applyFont="1" applyFill="1" applyAlignment="1">
      <alignment horizontal="center" vertical="center" wrapText="1"/>
      <protection locked="0"/>
    </xf>
    <xf numFmtId="49" fontId="10" fillId="0" borderId="1" xfId="240" applyNumberFormat="1" applyFont="1" applyFill="1" applyBorder="1" applyAlignment="1">
      <alignment horizontal="center" vertical="center"/>
      <protection locked="0"/>
    </xf>
    <xf numFmtId="49" fontId="3" fillId="0" borderId="1" xfId="240" applyNumberFormat="1" applyFont="1" applyFill="1" applyBorder="1" applyAlignment="1">
      <alignment horizontal="center" vertical="center"/>
      <protection locked="0"/>
    </xf>
    <xf numFmtId="49" fontId="3" fillId="0" borderId="1" xfId="240" applyNumberFormat="1" applyFont="1" applyFill="1" applyBorder="1" applyAlignment="1">
      <alignment horizontal="left" vertical="center"/>
      <protection locked="0"/>
    </xf>
    <xf numFmtId="49" fontId="3" fillId="0" borderId="1" xfId="240" applyNumberFormat="1" applyFont="1" applyFill="1" applyBorder="1" applyAlignment="1">
      <alignment horizontal="left" vertical="center" indent="1"/>
      <protection locked="0"/>
    </xf>
    <xf numFmtId="49" fontId="2" fillId="0" borderId="1" xfId="240" applyNumberFormat="1" applyFont="1" applyFill="1" applyBorder="1" applyAlignment="1">
      <alignment horizontal="center" vertical="center"/>
      <protection locked="0"/>
    </xf>
    <xf numFmtId="49" fontId="11" fillId="0" borderId="0" xfId="240" applyNumberFormat="1" applyFont="1" applyFill="1" applyAlignment="1">
      <alignment horizontal="left" vertical="top" indent="1"/>
      <protection locked="0"/>
    </xf>
    <xf numFmtId="49" fontId="11" fillId="0" borderId="0" xfId="240" applyNumberFormat="1" applyFont="1" applyFill="1" applyAlignment="1">
      <alignment horizontal="left" vertical="top" indent="2"/>
      <protection locked="0"/>
    </xf>
    <xf numFmtId="0" fontId="3" fillId="0" borderId="0" xfId="240" applyFont="1" applyFill="1" applyAlignment="1">
      <alignment vertical="top"/>
      <protection locked="0"/>
    </xf>
    <xf numFmtId="178" fontId="3" fillId="0" borderId="0" xfId="240" applyNumberFormat="1" applyFont="1" applyFill="1" applyAlignment="1">
      <alignment vertical="top"/>
      <protection locked="0"/>
    </xf>
    <xf numFmtId="0" fontId="7" fillId="0" borderId="0" xfId="240" applyFont="1" applyFill="1" applyAlignment="1">
      <alignment horizontal="center" vertical="top"/>
      <protection locked="0"/>
    </xf>
    <xf numFmtId="0" fontId="8" fillId="0" borderId="0" xfId="240" applyFont="1" applyFill="1" applyAlignment="1">
      <alignment horizontal="center" vertical="top"/>
      <protection locked="0"/>
    </xf>
    <xf numFmtId="178" fontId="8" fillId="0" borderId="0" xfId="240" applyNumberFormat="1" applyFont="1" applyFill="1" applyAlignment="1">
      <alignment horizontal="center" vertical="top"/>
      <protection locked="0"/>
    </xf>
    <xf numFmtId="0" fontId="2" fillId="0" borderId="1" xfId="240" applyFont="1" applyFill="1" applyBorder="1" applyAlignment="1">
      <alignment horizontal="center" vertical="center"/>
      <protection locked="0"/>
    </xf>
    <xf numFmtId="178" fontId="2" fillId="0" borderId="1" xfId="240" applyNumberFormat="1" applyFont="1" applyFill="1" applyBorder="1" applyAlignment="1">
      <alignment horizontal="center" vertical="center"/>
      <protection locked="0"/>
    </xf>
    <xf numFmtId="49" fontId="2" fillId="0" borderId="1" xfId="240" applyNumberFormat="1" applyFont="1" applyFill="1" applyBorder="1" applyAlignment="1">
      <alignment horizontal="left" vertical="center"/>
      <protection locked="0"/>
    </xf>
    <xf numFmtId="0" fontId="2" fillId="0" borderId="1" xfId="240" applyFont="1" applyFill="1" applyBorder="1" applyAlignment="1">
      <alignment horizontal="left" vertical="center"/>
      <protection locked="0"/>
    </xf>
    <xf numFmtId="178" fontId="3" fillId="0" borderId="1" xfId="240" applyNumberFormat="1" applyFont="1" applyFill="1" applyBorder="1" applyAlignment="1">
      <alignment vertical="center"/>
      <protection locked="0"/>
    </xf>
    <xf numFmtId="49" fontId="2" fillId="0" borderId="1" xfId="240" applyNumberFormat="1" applyFont="1" applyFill="1" applyBorder="1" applyAlignment="1">
      <alignment horizontal="left" vertical="center" indent="1"/>
      <protection locked="0"/>
    </xf>
    <xf numFmtId="49" fontId="16" fillId="0" borderId="1" xfId="240" applyNumberFormat="1" applyFont="1" applyFill="1" applyBorder="1" applyAlignment="1">
      <alignment horizontal="left" vertical="center" wrapText="1" indent="1"/>
      <protection locked="0"/>
    </xf>
    <xf numFmtId="49" fontId="3" fillId="0" borderId="1" xfId="240" applyNumberFormat="1" applyFont="1" applyFill="1" applyBorder="1" applyAlignment="1">
      <alignment horizontal="left" vertical="center" indent="2"/>
      <protection locked="0"/>
    </xf>
    <xf numFmtId="0" fontId="3" fillId="0" borderId="1" xfId="240" applyFont="1" applyFill="1" applyBorder="1" applyAlignment="1">
      <alignment horizontal="left" vertical="center" indent="2"/>
      <protection locked="0"/>
    </xf>
    <xf numFmtId="0" fontId="2" fillId="0" borderId="2" xfId="240" applyFont="1" applyFill="1" applyBorder="1" applyAlignment="1">
      <alignment horizontal="center" vertical="center"/>
      <protection locked="0"/>
    </xf>
    <xf numFmtId="0" fontId="2" fillId="0" borderId="3" xfId="240" applyFont="1" applyFill="1" applyBorder="1" applyAlignment="1">
      <alignment horizontal="center" vertical="center"/>
      <protection locked="0"/>
    </xf>
    <xf numFmtId="178" fontId="2" fillId="0" borderId="1" xfId="240" applyNumberFormat="1" applyFont="1" applyFill="1" applyBorder="1" applyAlignment="1">
      <alignment vertical="center"/>
      <protection locked="0"/>
    </xf>
    <xf numFmtId="178" fontId="3" fillId="0" borderId="0" xfId="240" applyNumberFormat="1" applyFont="1" applyFill="1" applyAlignment="1">
      <alignment horizontal="right" vertical="center"/>
      <protection locked="0"/>
    </xf>
    <xf numFmtId="49" fontId="16" fillId="0" borderId="1" xfId="240" applyNumberFormat="1" applyFont="1" applyFill="1" applyBorder="1" applyAlignment="1">
      <alignment horizontal="left" vertical="center"/>
      <protection locked="0"/>
    </xf>
    <xf numFmtId="49" fontId="9" fillId="0" borderId="1" xfId="240" applyNumberFormat="1" applyFont="1" applyFill="1" applyBorder="1" applyAlignment="1">
      <alignment horizontal="left" vertical="center" indent="1"/>
      <protection locked="0"/>
    </xf>
    <xf numFmtId="0" fontId="16" fillId="0" borderId="2" xfId="240" applyFont="1" applyFill="1" applyBorder="1" applyAlignment="1">
      <alignment horizontal="center" vertical="center"/>
      <protection locked="0"/>
    </xf>
    <xf numFmtId="0" fontId="10" fillId="0" borderId="0" xfId="214" applyFont="1" applyFill="1" applyAlignment="1">
      <alignment vertical="center"/>
    </xf>
    <xf numFmtId="49" fontId="3" fillId="0" borderId="0" xfId="214" applyNumberFormat="1" applyFont="1" applyFill="1" applyAlignment="1">
      <alignment horizontal="left" vertical="center" indent="1"/>
    </xf>
    <xf numFmtId="0" fontId="2" fillId="0" borderId="0" xfId="214" applyFont="1" applyFill="1" applyAlignment="1">
      <alignment vertical="center"/>
    </xf>
    <xf numFmtId="0" fontId="4" fillId="0" borderId="0" xfId="214" applyFont="1" applyFill="1" applyAlignment="1">
      <alignment vertical="center"/>
    </xf>
    <xf numFmtId="178" fontId="4" fillId="0" borderId="0" xfId="214" applyNumberFormat="1" applyFont="1" applyFill="1" applyAlignment="1">
      <alignment vertical="center"/>
    </xf>
    <xf numFmtId="0" fontId="7" fillId="0" borderId="0" xfId="214" applyFont="1" applyFill="1" applyAlignment="1">
      <alignment horizontal="center" vertical="center"/>
    </xf>
    <xf numFmtId="178" fontId="3" fillId="0" borderId="0" xfId="214" applyNumberFormat="1" applyFont="1" applyFill="1" applyAlignment="1">
      <alignment horizontal="right" vertical="center"/>
    </xf>
    <xf numFmtId="0" fontId="10" fillId="0" borderId="1" xfId="214" applyFont="1" applyFill="1" applyBorder="1" applyAlignment="1">
      <alignment horizontal="center" vertical="center"/>
    </xf>
    <xf numFmtId="178" fontId="10" fillId="0" borderId="1" xfId="214" applyNumberFormat="1" applyFont="1" applyFill="1" applyBorder="1" applyAlignment="1">
      <alignment horizontal="center" vertical="center"/>
    </xf>
    <xf numFmtId="49" fontId="9" fillId="0" borderId="1" xfId="214" applyNumberFormat="1" applyFont="1" applyFill="1" applyBorder="1" applyAlignment="1">
      <alignment horizontal="left" vertical="center"/>
    </xf>
    <xf numFmtId="49" fontId="3" fillId="0" borderId="1" xfId="214" applyNumberFormat="1" applyFont="1" applyFill="1" applyBorder="1" applyAlignment="1">
      <alignment horizontal="left" vertical="center" indent="1"/>
    </xf>
    <xf numFmtId="49" fontId="9" fillId="0" borderId="1" xfId="214" applyNumberFormat="1" applyFont="1" applyFill="1" applyBorder="1" applyAlignment="1">
      <alignment horizontal="left" vertical="center" indent="1"/>
    </xf>
    <xf numFmtId="0" fontId="2" fillId="0" borderId="1" xfId="214" applyFont="1" applyFill="1" applyBorder="1" applyAlignment="1">
      <alignment horizontal="center" vertical="center"/>
    </xf>
    <xf numFmtId="178" fontId="2" fillId="0" borderId="1" xfId="214" applyNumberFormat="1" applyFont="1" applyFill="1" applyBorder="1" applyAlignment="1">
      <alignment horizontal="right" vertical="center"/>
    </xf>
    <xf numFmtId="0" fontId="17" fillId="0" borderId="0" xfId="240" applyFont="1" applyFill="1" applyAlignment="1">
      <alignment vertical="top"/>
      <protection locked="0"/>
    </xf>
    <xf numFmtId="49" fontId="3" fillId="0" borderId="0" xfId="240" applyNumberFormat="1" applyFont="1" applyFill="1" applyAlignment="1">
      <alignment horizontal="left" vertical="top" indent="1"/>
      <protection locked="0"/>
    </xf>
    <xf numFmtId="49" fontId="3" fillId="0" borderId="0" xfId="240" applyNumberFormat="1" applyFont="1" applyFill="1" applyAlignment="1">
      <alignment horizontal="left" vertical="top" indent="2"/>
      <protection locked="0"/>
    </xf>
    <xf numFmtId="178" fontId="3" fillId="0" borderId="0" xfId="240" applyNumberFormat="1" applyFont="1" applyFill="1" applyAlignment="1">
      <alignment horizontal="right" vertical="top"/>
      <protection locked="0"/>
    </xf>
    <xf numFmtId="0" fontId="10" fillId="0" borderId="1" xfId="240" applyFont="1" applyFill="1" applyBorder="1" applyAlignment="1">
      <alignment horizontal="center" vertical="center"/>
      <protection locked="0"/>
    </xf>
    <xf numFmtId="178" fontId="10" fillId="0" borderId="1" xfId="240" applyNumberFormat="1" applyFont="1" applyFill="1" applyBorder="1" applyAlignment="1">
      <alignment horizontal="center" vertical="center"/>
      <protection locked="0"/>
    </xf>
    <xf numFmtId="49" fontId="9" fillId="0" borderId="1" xfId="240" applyNumberFormat="1" applyFont="1" applyFill="1" applyBorder="1" applyAlignment="1">
      <alignment horizontal="left" vertical="center" wrapText="1" indent="1"/>
      <protection locked="0"/>
    </xf>
    <xf numFmtId="49" fontId="9" fillId="0" borderId="1" xfId="240" applyNumberFormat="1" applyFont="1" applyFill="1" applyBorder="1" applyAlignment="1">
      <alignment horizontal="left" vertical="center" indent="2"/>
      <protection locked="0"/>
    </xf>
    <xf numFmtId="49" fontId="3" fillId="0" borderId="1" xfId="240" applyNumberFormat="1" applyFont="1" applyFill="1" applyBorder="1" applyAlignment="1">
      <alignment horizontal="left" vertical="center" wrapText="1" indent="1"/>
      <protection locked="0"/>
    </xf>
    <xf numFmtId="49" fontId="12" fillId="0" borderId="1" xfId="240" applyNumberFormat="1" applyFont="1" applyFill="1" applyBorder="1" applyAlignment="1">
      <alignment horizontal="left" vertical="center"/>
      <protection locked="0"/>
    </xf>
    <xf numFmtId="49" fontId="13" fillId="0" borderId="1" xfId="240" applyNumberFormat="1" applyFont="1" applyFill="1" applyBorder="1" applyAlignment="1">
      <alignment horizontal="left" vertical="center" wrapText="1" indent="1"/>
      <protection locked="0"/>
    </xf>
    <xf numFmtId="49" fontId="3" fillId="0" borderId="0" xfId="240" applyNumberFormat="1" applyFont="1" applyFill="1" applyAlignment="1">
      <alignment vertical="top"/>
      <protection locked="0"/>
    </xf>
    <xf numFmtId="178" fontId="2" fillId="0" borderId="1" xfId="240" applyNumberFormat="1" applyFont="1" applyFill="1" applyBorder="1" applyAlignment="1">
      <alignment horizontal="right" vertical="center"/>
      <protection locked="0"/>
    </xf>
    <xf numFmtId="0" fontId="0" fillId="0" borderId="1" xfId="237" applyFont="1" applyBorder="1">
      <alignment vertical="center"/>
    </xf>
    <xf numFmtId="179" fontId="4" fillId="0" borderId="0" xfId="214" applyNumberFormat="1" applyFont="1" applyFill="1" applyAlignment="1">
      <alignment vertical="center"/>
    </xf>
    <xf numFmtId="179" fontId="3" fillId="0" borderId="0" xfId="214" applyNumberFormat="1" applyFont="1" applyFill="1" applyAlignment="1">
      <alignment horizontal="right" vertical="center"/>
    </xf>
    <xf numFmtId="179" fontId="2" fillId="0" borderId="1" xfId="214" applyNumberFormat="1" applyFont="1" applyFill="1" applyBorder="1" applyAlignment="1">
      <alignment horizontal="center" vertical="center"/>
    </xf>
    <xf numFmtId="0" fontId="0" fillId="0" borderId="1" xfId="237" applyFont="1" applyBorder="1" applyAlignment="1">
      <alignment horizontal="right" vertical="center"/>
    </xf>
    <xf numFmtId="0" fontId="2" fillId="0" borderId="2" xfId="214" applyFont="1" applyFill="1" applyBorder="1" applyAlignment="1">
      <alignment horizontal="center" vertical="center"/>
    </xf>
    <xf numFmtId="178" fontId="2" fillId="0" borderId="1" xfId="239" applyNumberFormat="1" applyFont="1" applyFill="1" applyBorder="1" applyAlignment="1">
      <alignment horizontal="right" vertical="center"/>
    </xf>
    <xf numFmtId="49" fontId="2" fillId="0" borderId="0" xfId="214" applyNumberFormat="1" applyFont="1" applyFill="1" applyAlignment="1">
      <alignment horizontal="left" vertical="center"/>
    </xf>
    <xf numFmtId="178" fontId="2" fillId="0" borderId="1" xfId="214" applyNumberFormat="1" applyFont="1" applyFill="1" applyBorder="1" applyAlignment="1">
      <alignment horizontal="center" vertical="center"/>
    </xf>
    <xf numFmtId="49" fontId="2" fillId="0" borderId="1" xfId="214" applyNumberFormat="1" applyFont="1" applyFill="1" applyBorder="1" applyAlignment="1">
      <alignment horizontal="left" vertical="center"/>
    </xf>
    <xf numFmtId="179" fontId="2" fillId="0" borderId="1" xfId="214" applyNumberFormat="1" applyFont="1" applyFill="1" applyBorder="1" applyAlignment="1">
      <alignment horizontal="right" vertical="center"/>
    </xf>
    <xf numFmtId="179" fontId="3" fillId="0" borderId="1" xfId="214" applyNumberFormat="1" applyFont="1" applyFill="1" applyBorder="1" applyAlignment="1">
      <alignment vertical="center"/>
    </xf>
    <xf numFmtId="49" fontId="13" fillId="0" borderId="1" xfId="214" applyNumberFormat="1" applyFont="1" applyFill="1" applyBorder="1" applyAlignment="1">
      <alignment horizontal="left" vertical="center" indent="1"/>
    </xf>
    <xf numFmtId="49" fontId="16" fillId="0" borderId="1" xfId="214" applyNumberFormat="1" applyFont="1" applyFill="1" applyBorder="1" applyAlignment="1">
      <alignment horizontal="left" vertical="center"/>
    </xf>
    <xf numFmtId="0" fontId="2" fillId="0" borderId="3" xfId="214" applyFont="1" applyFill="1" applyBorder="1" applyAlignment="1">
      <alignment horizontal="center" vertical="center"/>
    </xf>
    <xf numFmtId="49" fontId="4" fillId="0" borderId="0" xfId="214" applyNumberFormat="1" applyFont="1" applyFill="1" applyAlignment="1">
      <alignment vertical="center"/>
    </xf>
    <xf numFmtId="179" fontId="3" fillId="0" borderId="0" xfId="240" applyNumberFormat="1" applyFont="1" applyFill="1" applyAlignment="1">
      <alignment vertical="top"/>
      <protection locked="0"/>
    </xf>
    <xf numFmtId="179" fontId="3" fillId="0" borderId="0" xfId="240" applyNumberFormat="1" applyFont="1" applyFill="1" applyAlignment="1">
      <alignment horizontal="right" vertical="center"/>
      <protection locked="0"/>
    </xf>
    <xf numFmtId="179" fontId="2" fillId="0" borderId="1" xfId="240" applyNumberFormat="1" applyFont="1" applyFill="1" applyBorder="1" applyAlignment="1">
      <alignment horizontal="center" vertical="center"/>
      <protection locked="0"/>
    </xf>
    <xf numFmtId="0" fontId="12" fillId="0" borderId="1" xfId="234" applyFont="1" applyFill="1" applyBorder="1" applyAlignment="1">
      <alignment vertical="center"/>
    </xf>
    <xf numFmtId="179" fontId="3" fillId="0" borderId="1" xfId="240" applyNumberFormat="1" applyFont="1" applyFill="1" applyBorder="1" applyAlignment="1">
      <alignment vertical="center"/>
      <protection locked="0"/>
    </xf>
    <xf numFmtId="179" fontId="13" fillId="0" borderId="1" xfId="234" applyNumberFormat="1" applyFont="1" applyFill="1" applyBorder="1" applyAlignment="1" applyProtection="1">
      <alignment horizontal="left" vertical="center"/>
      <protection locked="0"/>
    </xf>
    <xf numFmtId="177" fontId="13" fillId="0" borderId="1" xfId="234" applyNumberFormat="1" applyFont="1" applyFill="1" applyBorder="1" applyAlignment="1" applyProtection="1">
      <alignment horizontal="left" vertical="center"/>
      <protection locked="0"/>
    </xf>
    <xf numFmtId="0" fontId="13" fillId="0" borderId="1" xfId="234" applyFont="1" applyFill="1" applyBorder="1" applyAlignment="1">
      <alignment vertical="center"/>
    </xf>
    <xf numFmtId="0" fontId="13" fillId="0" borderId="1" xfId="200" applyFont="1" applyBorder="1" applyAlignment="1">
      <alignment vertical="center"/>
    </xf>
    <xf numFmtId="179" fontId="2" fillId="0" borderId="1" xfId="240" applyNumberFormat="1" applyFont="1" applyFill="1" applyBorder="1" applyAlignment="1">
      <alignment vertical="center"/>
      <protection locked="0"/>
    </xf>
    <xf numFmtId="179" fontId="11" fillId="0" borderId="0" xfId="240" applyNumberFormat="1" applyFont="1" applyFill="1" applyAlignment="1">
      <alignment vertical="top"/>
      <protection locked="0"/>
    </xf>
    <xf numFmtId="179" fontId="3" fillId="0" borderId="0" xfId="240" applyNumberFormat="1" applyFont="1" applyFill="1" applyAlignment="1">
      <alignment horizontal="right" vertical="top"/>
      <protection locked="0"/>
    </xf>
    <xf numFmtId="179" fontId="3" fillId="0" borderId="1" xfId="240" applyNumberFormat="1" applyFont="1" applyFill="1" applyBorder="1" applyAlignment="1">
      <alignment horizontal="right" vertical="center"/>
      <protection locked="0"/>
    </xf>
    <xf numFmtId="179" fontId="2" fillId="0" borderId="1" xfId="240" applyNumberFormat="1" applyFont="1" applyFill="1" applyBorder="1" applyAlignment="1">
      <alignment horizontal="right" vertical="center"/>
      <protection locked="0"/>
    </xf>
    <xf numFmtId="178" fontId="4" fillId="0" borderId="0" xfId="239" applyNumberFormat="1" applyFont="1"/>
    <xf numFmtId="178" fontId="4" fillId="0" borderId="0" xfId="239" applyNumberFormat="1" applyFont="1" applyAlignment="1">
      <alignment horizontal="right" vertical="center"/>
    </xf>
    <xf numFmtId="178" fontId="2" fillId="0" borderId="1" xfId="239" applyNumberFormat="1" applyFont="1" applyBorder="1" applyAlignment="1" applyProtection="1">
      <alignment horizontal="center" vertical="center" wrapText="1"/>
      <protection locked="0"/>
    </xf>
    <xf numFmtId="49" fontId="16" fillId="0" borderId="1" xfId="239" applyNumberFormat="1" applyFont="1" applyBorder="1" applyAlignment="1">
      <alignment horizontal="left" vertical="center"/>
    </xf>
    <xf numFmtId="49" fontId="3" fillId="0" borderId="1" xfId="239" applyNumberFormat="1" applyFont="1" applyBorder="1" applyAlignment="1">
      <alignment horizontal="left" vertical="center" indent="1"/>
    </xf>
    <xf numFmtId="178" fontId="3" fillId="0" borderId="1" xfId="239" applyNumberFormat="1" applyFont="1" applyFill="1" applyBorder="1" applyAlignment="1">
      <alignment horizontal="right" vertical="center"/>
    </xf>
    <xf numFmtId="49" fontId="12" fillId="0" borderId="1" xfId="239" applyNumberFormat="1" applyFont="1" applyFill="1" applyBorder="1" applyAlignment="1">
      <alignment horizontal="left" vertical="center"/>
    </xf>
    <xf numFmtId="49" fontId="9" fillId="0" borderId="1" xfId="239" applyNumberFormat="1" applyFont="1" applyFill="1" applyBorder="1" applyAlignment="1">
      <alignment horizontal="left" vertical="center" indent="1"/>
    </xf>
    <xf numFmtId="0" fontId="0" fillId="0" borderId="1" xfId="202" applyBorder="1" applyAlignment="1">
      <alignment horizontal="left" vertical="center" shrinkToFit="1"/>
    </xf>
    <xf numFmtId="0" fontId="18" fillId="0" borderId="1" xfId="202" applyFont="1" applyBorder="1" applyAlignment="1">
      <alignment horizontal="right" vertical="center" shrinkToFit="1"/>
    </xf>
    <xf numFmtId="0" fontId="0" fillId="0" borderId="1" xfId="202" applyFont="1" applyBorder="1" applyAlignment="1">
      <alignment horizontal="left" vertical="center" shrinkToFit="1"/>
    </xf>
    <xf numFmtId="0" fontId="0" fillId="0" borderId="1" xfId="202" applyFont="1" applyFill="1" applyBorder="1" applyAlignment="1">
      <alignment horizontal="left" vertical="center" shrinkToFit="1"/>
    </xf>
    <xf numFmtId="0" fontId="18" fillId="0" borderId="1" xfId="202" applyFont="1" applyFill="1" applyBorder="1" applyAlignment="1">
      <alignment horizontal="right" vertical="center" shrinkToFit="1"/>
    </xf>
    <xf numFmtId="0" fontId="2" fillId="0" borderId="2" xfId="239" applyFont="1" applyBorder="1" applyAlignment="1">
      <alignment horizontal="center" vertical="center"/>
    </xf>
    <xf numFmtId="178" fontId="2" fillId="0" borderId="1" xfId="239" applyNumberFormat="1" applyFont="1" applyBorder="1" applyAlignment="1">
      <alignment horizontal="right" vertical="center"/>
    </xf>
    <xf numFmtId="49" fontId="4" fillId="0" borderId="0" xfId="239" applyNumberFormat="1" applyFont="1"/>
    <xf numFmtId="0" fontId="19" fillId="0" borderId="0" xfId="0" applyFont="1" applyAlignment="1">
      <alignment horizontal="center" vertical="center"/>
    </xf>
  </cellXfs>
  <cellStyles count="3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_2016年人代会报告附表20160104" xfId="50"/>
    <cellStyle name="_ET_STYLE_NoName_00__国库1月5日调整表" xfId="51"/>
    <cellStyle name="20% - 强调文字颜色 1 2" xfId="52"/>
    <cellStyle name="20% - 强调文字颜色 1 3" xfId="53"/>
    <cellStyle name="20% - 强调文字颜色 1 4" xfId="54"/>
    <cellStyle name="20% - 强调文字颜色 2 2" xfId="55"/>
    <cellStyle name="20% - 强调文字颜色 2 3" xfId="56"/>
    <cellStyle name="20% - 强调文字颜色 2 4" xfId="57"/>
    <cellStyle name="20% - 强调文字颜色 3 2" xfId="58"/>
    <cellStyle name="20% - 强调文字颜色 3 3" xfId="59"/>
    <cellStyle name="20% - 强调文字颜色 3 4" xfId="60"/>
    <cellStyle name="20% - 强调文字颜色 4 2" xfId="61"/>
    <cellStyle name="20% - 强调文字颜色 4 3" xfId="62"/>
    <cellStyle name="20% - 强调文字颜色 4 4" xfId="63"/>
    <cellStyle name="20% - 强调文字颜色 5 2" xfId="64"/>
    <cellStyle name="20% - 强调文字颜色 5 3" xfId="65"/>
    <cellStyle name="20% - 强调文字颜色 5 4" xfId="66"/>
    <cellStyle name="20% - 强调文字颜色 6 2" xfId="67"/>
    <cellStyle name="20% - 强调文字颜色 6 3" xfId="68"/>
    <cellStyle name="20% - 强调文字颜色 6 4" xfId="69"/>
    <cellStyle name="20% - 着色 1" xfId="70"/>
    <cellStyle name="20% - 着色 2" xfId="71"/>
    <cellStyle name="20% - 着色 3" xfId="72"/>
    <cellStyle name="20% - 着色 4" xfId="73"/>
    <cellStyle name="20% - 着色 5" xfId="74"/>
    <cellStyle name="20% - 着色 6" xfId="75"/>
    <cellStyle name="40% - 强调文字颜色 1 2" xfId="76"/>
    <cellStyle name="40% - 强调文字颜色 1 3" xfId="77"/>
    <cellStyle name="40% - 强调文字颜色 1 4" xfId="78"/>
    <cellStyle name="40% - 强调文字颜色 2 2" xfId="79"/>
    <cellStyle name="40% - 强调文字颜色 2 3" xfId="80"/>
    <cellStyle name="40% - 强调文字颜色 2 4" xfId="81"/>
    <cellStyle name="40% - 强调文字颜色 3 2" xfId="82"/>
    <cellStyle name="40% - 强调文字颜色 3 3" xfId="83"/>
    <cellStyle name="40% - 强调文字颜色 3 4" xfId="84"/>
    <cellStyle name="40% - 强调文字颜色 4 2" xfId="85"/>
    <cellStyle name="40% - 强调文字颜色 4 3" xfId="86"/>
    <cellStyle name="40% - 强调文字颜色 4 4" xfId="87"/>
    <cellStyle name="40% - 强调文字颜色 5 2" xfId="88"/>
    <cellStyle name="40% - 强调文字颜色 5 3" xfId="89"/>
    <cellStyle name="40% - 强调文字颜色 5 4" xfId="90"/>
    <cellStyle name="40% - 强调文字颜色 6 2" xfId="91"/>
    <cellStyle name="40% - 强调文字颜色 6 3" xfId="92"/>
    <cellStyle name="40% - 强调文字颜色 6 4" xfId="93"/>
    <cellStyle name="40% - 着色 1" xfId="94"/>
    <cellStyle name="40% - 着色 2" xfId="95"/>
    <cellStyle name="40% - 着色 3" xfId="96"/>
    <cellStyle name="40% - 着色 4" xfId="97"/>
    <cellStyle name="40% - 着色 5" xfId="98"/>
    <cellStyle name="40% - 着色 6" xfId="99"/>
    <cellStyle name="60% - 强调文字颜色 1 2" xfId="100"/>
    <cellStyle name="60% - 强调文字颜色 1 3" xfId="101"/>
    <cellStyle name="60% - 强调文字颜色 1 4" xfId="102"/>
    <cellStyle name="60% - 强调文字颜色 2 2" xfId="103"/>
    <cellStyle name="60% - 强调文字颜色 2 3" xfId="104"/>
    <cellStyle name="60% - 强调文字颜色 2 4" xfId="105"/>
    <cellStyle name="60% - 强调文字颜色 3 2" xfId="106"/>
    <cellStyle name="60% - 强调文字颜色 3 3" xfId="107"/>
    <cellStyle name="60% - 强调文字颜色 3 4" xfId="108"/>
    <cellStyle name="60% - 强调文字颜色 4 2" xfId="109"/>
    <cellStyle name="60% - 强调文字颜色 4 3" xfId="110"/>
    <cellStyle name="60% - 强调文字颜色 4 4" xfId="111"/>
    <cellStyle name="60% - 强调文字颜色 5 2" xfId="112"/>
    <cellStyle name="60% - 强调文字颜色 5 3" xfId="113"/>
    <cellStyle name="60% - 强调文字颜色 5 4" xfId="114"/>
    <cellStyle name="60% - 强调文字颜色 6 2" xfId="115"/>
    <cellStyle name="60% - 强调文字颜色 6 3" xfId="116"/>
    <cellStyle name="60% - 强调文字颜色 6 4" xfId="117"/>
    <cellStyle name="60% - 着色 1" xfId="118"/>
    <cellStyle name="60% - 着色 2" xfId="119"/>
    <cellStyle name="60% - 着色 3" xfId="120"/>
    <cellStyle name="60% - 着色 4" xfId="121"/>
    <cellStyle name="60% - 着色 5" xfId="122"/>
    <cellStyle name="60% - 着色 6" xfId="123"/>
    <cellStyle name="no dec" xfId="124"/>
    <cellStyle name="Normal_APR" xfId="125"/>
    <cellStyle name="百分比 2" xfId="126"/>
    <cellStyle name="百分比 2 2" xfId="127"/>
    <cellStyle name="百分比 2 3" xfId="128"/>
    <cellStyle name="百分比 3" xfId="129"/>
    <cellStyle name="标题 1 2" xfId="130"/>
    <cellStyle name="标题 1 3" xfId="131"/>
    <cellStyle name="标题 1 4" xfId="132"/>
    <cellStyle name="标题 2 2" xfId="133"/>
    <cellStyle name="标题 2 3" xfId="134"/>
    <cellStyle name="标题 2 4" xfId="135"/>
    <cellStyle name="标题 3 2" xfId="136"/>
    <cellStyle name="标题 3 3" xfId="137"/>
    <cellStyle name="标题 3 4" xfId="138"/>
    <cellStyle name="标题 4 2" xfId="139"/>
    <cellStyle name="标题 4 3" xfId="140"/>
    <cellStyle name="标题 4 4" xfId="141"/>
    <cellStyle name="标题 5" xfId="142"/>
    <cellStyle name="标题 6" xfId="143"/>
    <cellStyle name="标题 7" xfId="144"/>
    <cellStyle name="表标题" xfId="145"/>
    <cellStyle name="差 2" xfId="146"/>
    <cellStyle name="差 3" xfId="147"/>
    <cellStyle name="差 4" xfId="148"/>
    <cellStyle name="差_01长安" xfId="149"/>
    <cellStyle name="差_01长安_表八" xfId="150"/>
    <cellStyle name="差_01长安_表九" xfId="151"/>
    <cellStyle name="差_01长安_表七" xfId="152"/>
    <cellStyle name="差_01长安_表三" xfId="153"/>
    <cellStyle name="差_01长安_表十" xfId="154"/>
    <cellStyle name="差_01长安_表五" xfId="155"/>
    <cellStyle name="差_01长安_附表" xfId="156"/>
    <cellStyle name="差_01长安_石家庄市汇总表(正确）" xfId="157"/>
    <cellStyle name="差_02桥西" xfId="158"/>
    <cellStyle name="差_02桥西_表八" xfId="159"/>
    <cellStyle name="差_02桥西_表九" xfId="160"/>
    <cellStyle name="差_02桥西_表七" xfId="161"/>
    <cellStyle name="差_02桥西_表三" xfId="162"/>
    <cellStyle name="差_02桥西_表十" xfId="163"/>
    <cellStyle name="差_02桥西_表五" xfId="164"/>
    <cellStyle name="差_02桥西_附表" xfId="165"/>
    <cellStyle name="差_02桥西_石家庄市汇总表(正确）" xfId="166"/>
    <cellStyle name="差_06高新" xfId="167"/>
    <cellStyle name="差_06高新_表八" xfId="168"/>
    <cellStyle name="差_06高新_表九" xfId="169"/>
    <cellStyle name="差_06高新_表七" xfId="170"/>
    <cellStyle name="差_06高新_表三" xfId="171"/>
    <cellStyle name="差_06高新_表十" xfId="172"/>
    <cellStyle name="差_06高新_表五" xfId="173"/>
    <cellStyle name="差_06高新_附表" xfId="174"/>
    <cellStyle name="差_06高新_石家庄市汇总表(正确）" xfId="175"/>
    <cellStyle name="差_08晋州" xfId="176"/>
    <cellStyle name="差_2015年预算表格（表间公式）" xfId="177"/>
    <cellStyle name="差_22灵寿" xfId="178"/>
    <cellStyle name="差_22灵寿_表八" xfId="179"/>
    <cellStyle name="差_22灵寿_表九" xfId="180"/>
    <cellStyle name="差_22灵寿_表七" xfId="181"/>
    <cellStyle name="差_22灵寿_表三" xfId="182"/>
    <cellStyle name="差_22灵寿_表十" xfId="183"/>
    <cellStyle name="差_22灵寿_表五" xfId="184"/>
    <cellStyle name="差_22灵寿_附表" xfId="185"/>
    <cellStyle name="差_23行唐" xfId="186"/>
    <cellStyle name="差_保定市2015年预算表格（八张全表不含定州）" xfId="187"/>
    <cellStyle name="差_部门基本支出预算统计表2016发海娟" xfId="188"/>
    <cellStyle name="差_发老吕2016基本支出测算11.28" xfId="189"/>
    <cellStyle name="差_各市合成" xfId="190"/>
    <cellStyle name="差_衡水市（合格）" xfId="191"/>
    <cellStyle name="差_全国各省民生政策标准10.7(lp稿)(1)" xfId="192"/>
    <cellStyle name="差_石家庄（合格）" xfId="193"/>
    <cellStyle name="差_辛集市（合格）" xfId="194"/>
    <cellStyle name="常规 10" xfId="195"/>
    <cellStyle name="常规 11" xfId="196"/>
    <cellStyle name="常规 12" xfId="197"/>
    <cellStyle name="常规 13" xfId="198"/>
    <cellStyle name="常规 14" xfId="199"/>
    <cellStyle name="常规 15" xfId="200"/>
    <cellStyle name="常规 19" xfId="201"/>
    <cellStyle name="常规 2" xfId="202"/>
    <cellStyle name="常规 2 2" xfId="203"/>
    <cellStyle name="常规 2 2 2" xfId="204"/>
    <cellStyle name="常规 2 2_廊坊市（合格）" xfId="205"/>
    <cellStyle name="常规 2 3" xfId="206"/>
    <cellStyle name="常规 2 4" xfId="207"/>
    <cellStyle name="常规 2 4 2" xfId="208"/>
    <cellStyle name="常规 2 6" xfId="209"/>
    <cellStyle name="常规 2 7" xfId="210"/>
    <cellStyle name="常规 2_保定市2015年预算表格（八张全表不含定州）" xfId="211"/>
    <cellStyle name="常规 20" xfId="212"/>
    <cellStyle name="常规 21" xfId="213"/>
    <cellStyle name="常规 3" xfId="214"/>
    <cellStyle name="常规 3 2" xfId="215"/>
    <cellStyle name="常规 3 3" xfId="216"/>
    <cellStyle name="常规 3_保定市2015年预算表格（八张全表不含定州）" xfId="217"/>
    <cellStyle name="常规 39" xfId="218"/>
    <cellStyle name="常规 4" xfId="219"/>
    <cellStyle name="常规 4 2" xfId="220"/>
    <cellStyle name="常规 4 3" xfId="221"/>
    <cellStyle name="常规 4_05矿区" xfId="222"/>
    <cellStyle name="常规 40" xfId="223"/>
    <cellStyle name="常规 41" xfId="224"/>
    <cellStyle name="常规 43" xfId="225"/>
    <cellStyle name="常规 44" xfId="226"/>
    <cellStyle name="常规 45" xfId="227"/>
    <cellStyle name="常规 46" xfId="228"/>
    <cellStyle name="常规 47" xfId="229"/>
    <cellStyle name="常规 5" xfId="230"/>
    <cellStyle name="常规 5 2" xfId="231"/>
    <cellStyle name="常规 5_廊坊市（合格）" xfId="232"/>
    <cellStyle name="常规 6" xfId="233"/>
    <cellStyle name="常规 6 2" xfId="234"/>
    <cellStyle name="常规 7" xfId="235"/>
    <cellStyle name="常规 8" xfId="236"/>
    <cellStyle name="常规 8 2" xfId="237"/>
    <cellStyle name="常规 9" xfId="238"/>
    <cellStyle name="常规_2013.1.人代会报告附表" xfId="239"/>
    <cellStyle name="常规_功能分类1212zhangl" xfId="240"/>
    <cellStyle name="常规_功能分类1212zhangl 2" xfId="241"/>
    <cellStyle name="常规_人代会报告附表（定）曹铂0103" xfId="242"/>
    <cellStyle name="好 2" xfId="243"/>
    <cellStyle name="好 3" xfId="244"/>
    <cellStyle name="好 4" xfId="245"/>
    <cellStyle name="好_01长安" xfId="246"/>
    <cellStyle name="好_01长安_表八" xfId="247"/>
    <cellStyle name="好_01长安_表九" xfId="248"/>
    <cellStyle name="好_01长安_表七" xfId="249"/>
    <cellStyle name="好_01长安_表三" xfId="250"/>
    <cellStyle name="好_01长安_表十" xfId="251"/>
    <cellStyle name="好_01长安_表五" xfId="252"/>
    <cellStyle name="好_01长安_附表" xfId="253"/>
    <cellStyle name="好_01长安_石家庄市汇总表(正确）" xfId="254"/>
    <cellStyle name="好_02桥西" xfId="255"/>
    <cellStyle name="好_02桥西_表八" xfId="256"/>
    <cellStyle name="好_02桥西_表九" xfId="257"/>
    <cellStyle name="好_02桥西_表七" xfId="258"/>
    <cellStyle name="好_02桥西_表三" xfId="259"/>
    <cellStyle name="好_02桥西_表十" xfId="260"/>
    <cellStyle name="好_02桥西_表五" xfId="261"/>
    <cellStyle name="好_02桥西_附表" xfId="262"/>
    <cellStyle name="好_02桥西_石家庄市汇总表(正确）" xfId="263"/>
    <cellStyle name="好_06高新" xfId="264"/>
    <cellStyle name="好_06高新_表八" xfId="265"/>
    <cellStyle name="好_06高新_表九" xfId="266"/>
    <cellStyle name="好_06高新_表七" xfId="267"/>
    <cellStyle name="好_06高新_表三" xfId="268"/>
    <cellStyle name="好_06高新_表十" xfId="269"/>
    <cellStyle name="好_06高新_表五" xfId="270"/>
    <cellStyle name="好_06高新_附表" xfId="271"/>
    <cellStyle name="好_06高新_石家庄市汇总表(正确）" xfId="272"/>
    <cellStyle name="好_08晋州" xfId="273"/>
    <cellStyle name="好_2015年预算表格（表间公式）" xfId="274"/>
    <cellStyle name="好_22灵寿" xfId="275"/>
    <cellStyle name="好_22灵寿_表八" xfId="276"/>
    <cellStyle name="好_22灵寿_表九" xfId="277"/>
    <cellStyle name="好_22灵寿_表七" xfId="278"/>
    <cellStyle name="好_22灵寿_表三" xfId="279"/>
    <cellStyle name="好_22灵寿_表十" xfId="280"/>
    <cellStyle name="好_22灵寿_表五" xfId="281"/>
    <cellStyle name="好_22灵寿_附表" xfId="282"/>
    <cellStyle name="好_23行唐" xfId="283"/>
    <cellStyle name="好_保定市2015年预算表格（八张全表不含定州）" xfId="284"/>
    <cellStyle name="好_部门基本支出预算统计表2016发海娟" xfId="285"/>
    <cellStyle name="好_各市合成" xfId="286"/>
    <cellStyle name="好_衡水市（合格）" xfId="287"/>
    <cellStyle name="好_石家庄（合格）" xfId="288"/>
    <cellStyle name="好_辛集市（合格）" xfId="289"/>
    <cellStyle name="汇总 2" xfId="290"/>
    <cellStyle name="汇总 3" xfId="291"/>
    <cellStyle name="汇总 4" xfId="292"/>
    <cellStyle name="计算 2" xfId="293"/>
    <cellStyle name="计算 3" xfId="294"/>
    <cellStyle name="计算 4" xfId="295"/>
    <cellStyle name="检查单元格 2" xfId="296"/>
    <cellStyle name="检查单元格 3" xfId="297"/>
    <cellStyle name="检查单元格 4" xfId="298"/>
    <cellStyle name="解释性文本 2" xfId="299"/>
    <cellStyle name="解释性文本 3" xfId="300"/>
    <cellStyle name="解释性文本 4" xfId="301"/>
    <cellStyle name="警告文本 2" xfId="302"/>
    <cellStyle name="警告文本 3" xfId="303"/>
    <cellStyle name="警告文本 4" xfId="304"/>
    <cellStyle name="链接单元格 2" xfId="305"/>
    <cellStyle name="链接单元格 3" xfId="306"/>
    <cellStyle name="链接单元格 4" xfId="307"/>
    <cellStyle name="普通_97-917" xfId="308"/>
    <cellStyle name="千分位[0]_BT (2)" xfId="309"/>
    <cellStyle name="千分位_97-917" xfId="310"/>
    <cellStyle name="千位[0]_1" xfId="311"/>
    <cellStyle name="千位_1" xfId="312"/>
    <cellStyle name="强调文字颜色 1 2" xfId="313"/>
    <cellStyle name="强调文字颜色 1 3" xfId="314"/>
    <cellStyle name="强调文字颜色 1 4" xfId="315"/>
    <cellStyle name="强调文字颜色 2 2" xfId="316"/>
    <cellStyle name="强调文字颜色 2 3" xfId="317"/>
    <cellStyle name="强调文字颜色 2 4" xfId="318"/>
    <cellStyle name="强调文字颜色 3 2" xfId="319"/>
    <cellStyle name="强调文字颜色 3 3" xfId="320"/>
    <cellStyle name="强调文字颜色 3 4" xfId="321"/>
    <cellStyle name="强调文字颜色 4 2" xfId="322"/>
    <cellStyle name="强调文字颜色 4 3" xfId="323"/>
    <cellStyle name="强调文字颜色 4 4" xfId="324"/>
    <cellStyle name="强调文字颜色 5 2" xfId="325"/>
    <cellStyle name="强调文字颜色 5 3" xfId="326"/>
    <cellStyle name="强调文字颜色 5 4" xfId="327"/>
    <cellStyle name="强调文字颜色 6 2" xfId="328"/>
    <cellStyle name="强调文字颜色 6 3" xfId="329"/>
    <cellStyle name="强调文字颜色 6 4" xfId="330"/>
    <cellStyle name="适中 2" xfId="331"/>
    <cellStyle name="适中 3" xfId="332"/>
    <cellStyle name="适中 4" xfId="333"/>
    <cellStyle name="输出 2" xfId="334"/>
    <cellStyle name="输出 3" xfId="335"/>
    <cellStyle name="输出 4" xfId="336"/>
    <cellStyle name="输入 2" xfId="337"/>
    <cellStyle name="输入 3" xfId="338"/>
    <cellStyle name="输入 4" xfId="339"/>
    <cellStyle name="数字" xfId="340"/>
    <cellStyle name="未定义" xfId="341"/>
    <cellStyle name="小数" xfId="342"/>
    <cellStyle name="样式 1" xfId="343"/>
    <cellStyle name="着色 1" xfId="344"/>
    <cellStyle name="着色 2" xfId="345"/>
    <cellStyle name="着色 3" xfId="346"/>
    <cellStyle name="着色 4" xfId="347"/>
    <cellStyle name="着色 5" xfId="348"/>
    <cellStyle name="着色 6" xfId="349"/>
    <cellStyle name="注释 2" xfId="350"/>
    <cellStyle name="注释 3" xfId="351"/>
    <cellStyle name="注释 4" xfId="3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085;&#24120;&#21150;&#20844;\&#39044;&#31639;&#32534;&#21046;\2017&#24180;&#39044;&#31639;&#32534;&#21046;\&#25253;&#20154;&#22823;\3.9&#20154;&#22823;&#32456;&#23457;&#8212;&#8212;&#25253;&#24066;&#23616;\3.13\&#31038;&#20445;&#22522;&#373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17"/>
      <sheetName val="附表1-18"/>
      <sheetName val="Sheet2"/>
      <sheetName val="Sheet3"/>
    </sheetNames>
    <sheetDataSet>
      <sheetData sheetId="0">
        <row r="16">
          <cell r="C16">
            <v>5554</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1" sqref="$A1:$XFD1048576"/>
    </sheetView>
  </sheetViews>
  <sheetFormatPr defaultColWidth="9" defaultRowHeight="13.5" outlineLevelCol="1"/>
  <cols>
    <col min="1" max="1" width="14.625" customWidth="1"/>
    <col min="2" max="2" width="81.625" customWidth="1"/>
  </cols>
  <sheetData>
    <row r="1" ht="33" customHeight="1" spans="1:2">
      <c r="A1" s="202" t="s">
        <v>0</v>
      </c>
      <c r="B1" s="202"/>
    </row>
    <row r="2" ht="21.95" customHeight="1" spans="1:2">
      <c r="A2" t="s">
        <v>1</v>
      </c>
      <c r="B2" t="s">
        <v>2</v>
      </c>
    </row>
    <row r="3" ht="21.95" customHeight="1" spans="1:2">
      <c r="A3" t="s">
        <v>3</v>
      </c>
      <c r="B3" t="s">
        <v>4</v>
      </c>
    </row>
    <row r="4" ht="21.95" customHeight="1" spans="1:2">
      <c r="A4" t="s">
        <v>5</v>
      </c>
      <c r="B4" t="s">
        <v>6</v>
      </c>
    </row>
    <row r="5" ht="21.95" customHeight="1" spans="1:2">
      <c r="A5" t="s">
        <v>7</v>
      </c>
      <c r="B5" t="s">
        <v>8</v>
      </c>
    </row>
    <row r="6" ht="21.95" customHeight="1" spans="1:2">
      <c r="A6" t="s">
        <v>9</v>
      </c>
      <c r="B6" t="s">
        <v>10</v>
      </c>
    </row>
    <row r="7" ht="21.95" customHeight="1" spans="1:2">
      <c r="A7" t="s">
        <v>11</v>
      </c>
      <c r="B7" t="s">
        <v>12</v>
      </c>
    </row>
    <row r="8" ht="21.95" customHeight="1" spans="1:2">
      <c r="A8" t="s">
        <v>13</v>
      </c>
      <c r="B8" t="s">
        <v>14</v>
      </c>
    </row>
    <row r="9" ht="21.95" customHeight="1" spans="1:2">
      <c r="A9" t="s">
        <v>15</v>
      </c>
      <c r="B9" t="s">
        <v>16</v>
      </c>
    </row>
    <row r="10" ht="21.95" customHeight="1" spans="1:2">
      <c r="A10" t="s">
        <v>17</v>
      </c>
      <c r="B10" t="s">
        <v>18</v>
      </c>
    </row>
    <row r="11" ht="21.95" customHeight="1" spans="1:2">
      <c r="A11" t="s">
        <v>19</v>
      </c>
      <c r="B11" t="s">
        <v>20</v>
      </c>
    </row>
    <row r="12" ht="21.95" customHeight="1" spans="1:2">
      <c r="A12" t="s">
        <v>21</v>
      </c>
      <c r="B12" t="s">
        <v>22</v>
      </c>
    </row>
    <row r="13" ht="21.95" customHeight="1" spans="1:2">
      <c r="A13" t="s">
        <v>23</v>
      </c>
      <c r="B13" t="s">
        <v>24</v>
      </c>
    </row>
    <row r="14" ht="21.95" customHeight="1" spans="1:2">
      <c r="A14" t="s">
        <v>25</v>
      </c>
      <c r="B14" t="s">
        <v>26</v>
      </c>
    </row>
    <row r="15" ht="21.95" customHeight="1" spans="1:2">
      <c r="A15" t="s">
        <v>27</v>
      </c>
      <c r="B15" t="s">
        <v>28</v>
      </c>
    </row>
    <row r="16" ht="21.95" customHeight="1" spans="1:2">
      <c r="A16" t="s">
        <v>29</v>
      </c>
      <c r="B16" t="s">
        <v>30</v>
      </c>
    </row>
    <row r="17" ht="21.95" customHeight="1" spans="1:2">
      <c r="A17" t="s">
        <v>31</v>
      </c>
      <c r="B17" t="s">
        <v>32</v>
      </c>
    </row>
    <row r="18" ht="21.95" customHeight="1" spans="1:2">
      <c r="A18" t="s">
        <v>33</v>
      </c>
      <c r="B18" t="s">
        <v>34</v>
      </c>
    </row>
    <row r="19" ht="21.95" customHeight="1" spans="1:2">
      <c r="A19" t="s">
        <v>35</v>
      </c>
      <c r="B19" t="s">
        <v>36</v>
      </c>
    </row>
    <row r="20" ht="21.95" customHeight="1" spans="1:2">
      <c r="A20" t="s">
        <v>37</v>
      </c>
      <c r="B20" t="s">
        <v>38</v>
      </c>
    </row>
    <row r="21" ht="21.95" customHeight="1" spans="1:2">
      <c r="A21" t="s">
        <v>39</v>
      </c>
      <c r="B21" t="s">
        <v>40</v>
      </c>
    </row>
  </sheetData>
  <mergeCells count="1">
    <mergeCell ref="A1:B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0"/>
  <sheetViews>
    <sheetView workbookViewId="0">
      <selection activeCell="A1" sqref="$A1:$XFD1048576"/>
    </sheetView>
  </sheetViews>
  <sheetFormatPr defaultColWidth="7" defaultRowHeight="15" outlineLevelCol="2"/>
  <cols>
    <col min="1" max="1" width="17.875" style="99" customWidth="1"/>
    <col min="2" max="2" width="54.25" style="108" customWidth="1"/>
    <col min="3" max="3" width="14.125" style="109" customWidth="1"/>
    <col min="4" max="16384" width="7" style="98"/>
  </cols>
  <sheetData>
    <row r="1" spans="1:1">
      <c r="A1" s="27" t="s">
        <v>597</v>
      </c>
    </row>
    <row r="2" s="97" customFormat="1" ht="28.5" customHeight="1" spans="1:3">
      <c r="A2" s="110" t="s">
        <v>598</v>
      </c>
      <c r="B2" s="110"/>
      <c r="C2" s="110"/>
    </row>
    <row r="3" s="108" customFormat="1" spans="1:3">
      <c r="A3" s="99"/>
      <c r="C3" s="146" t="s">
        <v>75</v>
      </c>
    </row>
    <row r="4" s="143" customFormat="1" ht="30" customHeight="1" spans="1:3">
      <c r="A4" s="101" t="s">
        <v>599</v>
      </c>
      <c r="B4" s="147" t="s">
        <v>600</v>
      </c>
      <c r="C4" s="148" t="s">
        <v>568</v>
      </c>
    </row>
    <row r="5" s="99" customFormat="1" ht="24.95" customHeight="1" spans="1:3">
      <c r="A5" s="115" t="s">
        <v>237</v>
      </c>
      <c r="B5" s="126" t="s">
        <v>82</v>
      </c>
      <c r="C5" s="124">
        <f>C6</f>
        <v>71</v>
      </c>
    </row>
    <row r="6" s="144" customFormat="1" ht="24.95" customHeight="1" spans="1:3">
      <c r="A6" s="104" t="s">
        <v>601</v>
      </c>
      <c r="B6" s="149" t="s">
        <v>602</v>
      </c>
      <c r="C6" s="117">
        <f>SUM(C7:C8)</f>
        <v>71</v>
      </c>
    </row>
    <row r="7" s="145" customFormat="1" ht="24.95" customHeight="1" spans="1:3">
      <c r="A7" s="120" t="s">
        <v>603</v>
      </c>
      <c r="B7" s="150" t="s">
        <v>604</v>
      </c>
      <c r="C7" s="117">
        <v>54</v>
      </c>
    </row>
    <row r="8" s="145" customFormat="1" ht="24.95" customHeight="1" spans="1:3">
      <c r="A8" s="120" t="s">
        <v>605</v>
      </c>
      <c r="B8" s="150" t="s">
        <v>606</v>
      </c>
      <c r="C8" s="117">
        <v>17</v>
      </c>
    </row>
    <row r="9" s="108" customFormat="1" ht="24.95" customHeight="1" spans="1:3">
      <c r="A9" s="115" t="s">
        <v>383</v>
      </c>
      <c r="B9" s="126" t="s">
        <v>85</v>
      </c>
      <c r="C9" s="124">
        <f>C10+C16</f>
        <v>14015</v>
      </c>
    </row>
    <row r="10" s="108" customFormat="1" ht="24.95" customHeight="1" spans="1:3">
      <c r="A10" s="104" t="s">
        <v>607</v>
      </c>
      <c r="B10" s="151" t="s">
        <v>608</v>
      </c>
      <c r="C10" s="117">
        <f>SUM(C11:C15)</f>
        <v>13465</v>
      </c>
    </row>
    <row r="11" s="108" customFormat="1" ht="24.95" customHeight="1" spans="1:3">
      <c r="A11" s="120" t="s">
        <v>609</v>
      </c>
      <c r="B11" s="150" t="s">
        <v>610</v>
      </c>
      <c r="C11" s="117">
        <v>8592</v>
      </c>
    </row>
    <row r="12" s="108" customFormat="1" ht="24.95" customHeight="1" spans="1:3">
      <c r="A12" s="120" t="s">
        <v>611</v>
      </c>
      <c r="B12" s="150" t="s">
        <v>612</v>
      </c>
      <c r="C12" s="117">
        <v>743</v>
      </c>
    </row>
    <row r="13" s="108" customFormat="1" ht="24.95" customHeight="1" spans="1:3">
      <c r="A13" s="120" t="s">
        <v>613</v>
      </c>
      <c r="B13" s="150" t="s">
        <v>614</v>
      </c>
      <c r="C13" s="117">
        <v>400</v>
      </c>
    </row>
    <row r="14" s="108" customFormat="1" ht="24.95" customHeight="1" spans="1:3">
      <c r="A14" s="120" t="s">
        <v>615</v>
      </c>
      <c r="B14" s="150" t="s">
        <v>616</v>
      </c>
      <c r="C14" s="117">
        <v>3550</v>
      </c>
    </row>
    <row r="15" s="108" customFormat="1" ht="24.95" customHeight="1" spans="1:3">
      <c r="A15" s="120" t="s">
        <v>617</v>
      </c>
      <c r="B15" s="150" t="s">
        <v>618</v>
      </c>
      <c r="C15" s="117">
        <v>180</v>
      </c>
    </row>
    <row r="16" s="108" customFormat="1" ht="24.95" customHeight="1" spans="1:3">
      <c r="A16" s="104" t="s">
        <v>619</v>
      </c>
      <c r="B16" s="151" t="s">
        <v>620</v>
      </c>
      <c r="C16" s="117">
        <f>SUM(C17:C18)</f>
        <v>550</v>
      </c>
    </row>
    <row r="17" s="108" customFormat="1" ht="24.95" customHeight="1" spans="1:3">
      <c r="A17" s="120" t="s">
        <v>621</v>
      </c>
      <c r="B17" s="150" t="s">
        <v>622</v>
      </c>
      <c r="C17" s="117">
        <v>434</v>
      </c>
    </row>
    <row r="18" s="108" customFormat="1" ht="24.95" customHeight="1" spans="1:3">
      <c r="A18" s="120" t="s">
        <v>623</v>
      </c>
      <c r="B18" s="150" t="s">
        <v>624</v>
      </c>
      <c r="C18" s="117">
        <v>116</v>
      </c>
    </row>
    <row r="19" s="108" customFormat="1" ht="24.95" customHeight="1" spans="1:3">
      <c r="A19" s="115" t="s">
        <v>445</v>
      </c>
      <c r="B19" s="152" t="s">
        <v>87</v>
      </c>
      <c r="C19" s="124">
        <f>C20</f>
        <v>2</v>
      </c>
    </row>
    <row r="20" s="108" customFormat="1" ht="24.95" customHeight="1" spans="1:3">
      <c r="A20" s="104" t="s">
        <v>625</v>
      </c>
      <c r="B20" s="153" t="s">
        <v>626</v>
      </c>
      <c r="C20" s="117">
        <f>SUM(C21:C21)</f>
        <v>2</v>
      </c>
    </row>
    <row r="21" s="108" customFormat="1" ht="24.95" customHeight="1" spans="1:3">
      <c r="A21" s="120" t="s">
        <v>627</v>
      </c>
      <c r="B21" s="150" t="s">
        <v>628</v>
      </c>
      <c r="C21" s="117">
        <v>2</v>
      </c>
    </row>
    <row r="22" s="108" customFormat="1" ht="24.95" customHeight="1" spans="1:3">
      <c r="A22" s="115" t="s">
        <v>468</v>
      </c>
      <c r="B22" s="152" t="s">
        <v>91</v>
      </c>
      <c r="C22" s="124">
        <f>C23</f>
        <v>36</v>
      </c>
    </row>
    <row r="23" s="108" customFormat="1" ht="24.95" customHeight="1" spans="1:3">
      <c r="A23" s="104" t="s">
        <v>629</v>
      </c>
      <c r="B23" s="153" t="s">
        <v>630</v>
      </c>
      <c r="C23" s="117">
        <f>C24</f>
        <v>36</v>
      </c>
    </row>
    <row r="24" s="108" customFormat="1" ht="24.95" customHeight="1" spans="1:3">
      <c r="A24" s="120" t="s">
        <v>631</v>
      </c>
      <c r="B24" s="150" t="s">
        <v>632</v>
      </c>
      <c r="C24" s="117">
        <v>36</v>
      </c>
    </row>
    <row r="25" s="108" customFormat="1" ht="24.95" customHeight="1" spans="1:3">
      <c r="A25" s="115" t="s">
        <v>633</v>
      </c>
      <c r="B25" s="152" t="s">
        <v>634</v>
      </c>
      <c r="C25" s="124">
        <f>C26</f>
        <v>2529</v>
      </c>
    </row>
    <row r="26" s="108" customFormat="1" ht="24.95" customHeight="1" spans="1:3">
      <c r="A26" s="104" t="s">
        <v>635</v>
      </c>
      <c r="B26" s="153" t="s">
        <v>636</v>
      </c>
      <c r="C26" s="117">
        <f>C27</f>
        <v>2529</v>
      </c>
    </row>
    <row r="27" s="108" customFormat="1" ht="24.95" customHeight="1" spans="1:3">
      <c r="A27" s="120" t="s">
        <v>637</v>
      </c>
      <c r="B27" s="150" t="s">
        <v>638</v>
      </c>
      <c r="C27" s="117">
        <v>2529</v>
      </c>
    </row>
    <row r="28" s="108" customFormat="1" ht="30" customHeight="1" spans="1:3">
      <c r="A28" s="128" t="s">
        <v>93</v>
      </c>
      <c r="B28" s="123"/>
      <c r="C28" s="124">
        <f>C5+C9+C19+C22+C25</f>
        <v>16653</v>
      </c>
    </row>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spans="2:2">
      <c r="B45" s="154" t="s">
        <v>73</v>
      </c>
    </row>
    <row r="46" spans="2:2">
      <c r="B46" s="154" t="s">
        <v>73</v>
      </c>
    </row>
    <row r="47" spans="2:2">
      <c r="B47" s="154" t="s">
        <v>73</v>
      </c>
    </row>
    <row r="48" spans="2:2">
      <c r="B48" s="154" t="s">
        <v>73</v>
      </c>
    </row>
    <row r="49" spans="2:2">
      <c r="B49" s="154" t="s">
        <v>73</v>
      </c>
    </row>
    <row r="50" spans="2:2">
      <c r="B50" s="154" t="s">
        <v>73</v>
      </c>
    </row>
  </sheetData>
  <mergeCells count="2">
    <mergeCell ref="A2:C2"/>
    <mergeCell ref="A28:B28"/>
  </mergeCells>
  <printOptions horizontalCentered="1"/>
  <pageMargins left="0.748031496062992" right="0.748031496062992" top="0.984251968503937" bottom="0.984251968503937" header="0.511811023622047" footer="0.511811023622047"/>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E7" sqref="E7"/>
    </sheetView>
  </sheetViews>
  <sheetFormatPr defaultColWidth="7" defaultRowHeight="15" outlineLevelCol="1"/>
  <cols>
    <col min="1" max="2" width="37" style="99" customWidth="1"/>
    <col min="3" max="16384" width="7" style="98"/>
  </cols>
  <sheetData>
    <row r="1" ht="21.75" customHeight="1" spans="1:2">
      <c r="A1" s="27" t="s">
        <v>639</v>
      </c>
      <c r="B1" s="27"/>
    </row>
    <row r="2" ht="51.75" customHeight="1" spans="1:2">
      <c r="A2" s="100" t="s">
        <v>20</v>
      </c>
      <c r="B2" s="35"/>
    </row>
    <row r="3" spans="2:2">
      <c r="B3" s="86" t="s">
        <v>553</v>
      </c>
    </row>
    <row r="4" s="97" customFormat="1" ht="39.75" customHeight="1" spans="1:2">
      <c r="A4" s="101" t="s">
        <v>554</v>
      </c>
      <c r="B4" s="101" t="s">
        <v>568</v>
      </c>
    </row>
    <row r="5" ht="39.75" customHeight="1" spans="1:2">
      <c r="A5" s="102" t="s">
        <v>558</v>
      </c>
      <c r="B5" s="103"/>
    </row>
    <row r="6" ht="39.75" customHeight="1" spans="1:2">
      <c r="A6" s="102" t="s">
        <v>559</v>
      </c>
      <c r="B6" s="103"/>
    </row>
    <row r="7" ht="39.75" customHeight="1" spans="1:2">
      <c r="A7" s="102" t="s">
        <v>560</v>
      </c>
      <c r="B7" s="103"/>
    </row>
    <row r="8" ht="39.75" customHeight="1" spans="1:2">
      <c r="A8" s="102" t="s">
        <v>561</v>
      </c>
      <c r="B8" s="103"/>
    </row>
    <row r="9" ht="39.75" customHeight="1" spans="1:2">
      <c r="A9" s="102" t="s">
        <v>562</v>
      </c>
      <c r="B9" s="103"/>
    </row>
    <row r="10" ht="39.75" customHeight="1" spans="1:2">
      <c r="A10" s="102" t="s">
        <v>563</v>
      </c>
      <c r="B10" s="103"/>
    </row>
    <row r="11" ht="39.75" customHeight="1" spans="1:2">
      <c r="A11" s="102" t="s">
        <v>564</v>
      </c>
      <c r="B11" s="104"/>
    </row>
    <row r="12" ht="39.75" customHeight="1" spans="1:2">
      <c r="A12" s="105" t="s">
        <v>72</v>
      </c>
      <c r="B12" s="103"/>
    </row>
    <row r="13" ht="19.5" customHeight="1"/>
    <row r="14" ht="19.5" customHeight="1" spans="1:1">
      <c r="A14" s="96" t="s">
        <v>565</v>
      </c>
    </row>
    <row r="15" ht="19.5" customHeight="1"/>
    <row r="16" ht="19.5" customHeight="1"/>
    <row r="17" s="98" customFormat="1" ht="19.5" customHeight="1"/>
    <row r="18" s="98" customFormat="1" ht="19.5" customHeight="1"/>
    <row r="19" s="98" customFormat="1" ht="19.5" customHeight="1"/>
    <row r="20" s="98" customFormat="1" ht="19.5" customHeight="1"/>
    <row r="21" s="98" customFormat="1" ht="19.5" customHeight="1"/>
    <row r="22" s="98" customFormat="1" ht="19.5" customHeight="1"/>
    <row r="23" s="98" customFormat="1" ht="19.5" customHeight="1"/>
    <row r="24" s="98" customFormat="1" ht="19.5" customHeight="1"/>
    <row r="25" s="98" customFormat="1" ht="19.5" customHeight="1"/>
    <row r="26" s="98" customFormat="1" ht="19.5" customHeight="1"/>
    <row r="27" s="98" customFormat="1" ht="19.5" customHeight="1"/>
    <row r="28" s="98" customFormat="1" ht="19.5" customHeight="1"/>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F4" sqref="F4"/>
    </sheetView>
  </sheetViews>
  <sheetFormatPr defaultColWidth="7.875" defaultRowHeight="15.75" outlineLevelCol="2"/>
  <cols>
    <col min="1" max="2" width="37.625" style="80" customWidth="1"/>
    <col min="3" max="3" width="8" style="80" customWidth="1"/>
    <col min="4" max="5" width="7.875" style="80" customWidth="1"/>
    <col min="6" max="253" width="7.875" style="80"/>
    <col min="254" max="254" width="35.75" style="80" customWidth="1"/>
    <col min="255" max="255" width="7.875" style="80" hidden="1" customWidth="1"/>
    <col min="256" max="257" width="12" style="80" customWidth="1"/>
    <col min="258" max="258" width="8" style="80" customWidth="1"/>
    <col min="259" max="259" width="7.875" style="80" customWidth="1"/>
    <col min="260" max="261" width="7.875" style="80" hidden="1" customWidth="1"/>
    <col min="262" max="509" width="7.875" style="80"/>
    <col min="510" max="510" width="35.75" style="80" customWidth="1"/>
    <col min="511" max="511" width="7.875" style="80" hidden="1" customWidth="1"/>
    <col min="512" max="513" width="12" style="80" customWidth="1"/>
    <col min="514" max="514" width="8" style="80" customWidth="1"/>
    <col min="515" max="515" width="7.875" style="80" customWidth="1"/>
    <col min="516" max="517" width="7.875" style="80" hidden="1" customWidth="1"/>
    <col min="518" max="765" width="7.875" style="80"/>
    <col min="766" max="766" width="35.75" style="80" customWidth="1"/>
    <col min="767" max="767" width="7.875" style="80" hidden="1" customWidth="1"/>
    <col min="768" max="769" width="12" style="80" customWidth="1"/>
    <col min="770" max="770" width="8" style="80" customWidth="1"/>
    <col min="771" max="771" width="7.875" style="80" customWidth="1"/>
    <col min="772" max="773" width="7.875" style="80" hidden="1" customWidth="1"/>
    <col min="774" max="1021" width="7.875" style="80"/>
    <col min="1022" max="1022" width="35.75" style="80" customWidth="1"/>
    <col min="1023" max="1023" width="7.875" style="80" hidden="1" customWidth="1"/>
    <col min="1024" max="1025" width="12" style="80" customWidth="1"/>
    <col min="1026" max="1026" width="8" style="80" customWidth="1"/>
    <col min="1027" max="1027" width="7.875" style="80" customWidth="1"/>
    <col min="1028" max="1029" width="7.875" style="80" hidden="1" customWidth="1"/>
    <col min="1030" max="1277" width="7.875" style="80"/>
    <col min="1278" max="1278" width="35.75" style="80" customWidth="1"/>
    <col min="1279" max="1279" width="7.875" style="80" hidden="1" customWidth="1"/>
    <col min="1280" max="1281" width="12" style="80" customWidth="1"/>
    <col min="1282" max="1282" width="8" style="80" customWidth="1"/>
    <col min="1283" max="1283" width="7.875" style="80" customWidth="1"/>
    <col min="1284" max="1285" width="7.875" style="80" hidden="1" customWidth="1"/>
    <col min="1286" max="1533" width="7.875" style="80"/>
    <col min="1534" max="1534" width="35.75" style="80" customWidth="1"/>
    <col min="1535" max="1535" width="7.875" style="80" hidden="1" customWidth="1"/>
    <col min="1536" max="1537" width="12" style="80" customWidth="1"/>
    <col min="1538" max="1538" width="8" style="80" customWidth="1"/>
    <col min="1539" max="1539" width="7.875" style="80" customWidth="1"/>
    <col min="1540" max="1541" width="7.875" style="80" hidden="1" customWidth="1"/>
    <col min="1542" max="1789" width="7.875" style="80"/>
    <col min="1790" max="1790" width="35.75" style="80" customWidth="1"/>
    <col min="1791" max="1791" width="7.875" style="80" hidden="1" customWidth="1"/>
    <col min="1792" max="1793" width="12" style="80" customWidth="1"/>
    <col min="1794" max="1794" width="8" style="80" customWidth="1"/>
    <col min="1795" max="1795" width="7.875" style="80" customWidth="1"/>
    <col min="1796" max="1797" width="7.875" style="80" hidden="1" customWidth="1"/>
    <col min="1798" max="2045" width="7.875" style="80"/>
    <col min="2046" max="2046" width="35.75" style="80" customWidth="1"/>
    <col min="2047" max="2047" width="7.875" style="80" hidden="1" customWidth="1"/>
    <col min="2048" max="2049" width="12" style="80" customWidth="1"/>
    <col min="2050" max="2050" width="8" style="80" customWidth="1"/>
    <col min="2051" max="2051" width="7.875" style="80" customWidth="1"/>
    <col min="2052" max="2053" width="7.875" style="80" hidden="1" customWidth="1"/>
    <col min="2054" max="2301" width="7.875" style="80"/>
    <col min="2302" max="2302" width="35.75" style="80" customWidth="1"/>
    <col min="2303" max="2303" width="7.875" style="80" hidden="1" customWidth="1"/>
    <col min="2304" max="2305" width="12" style="80" customWidth="1"/>
    <col min="2306" max="2306" width="8" style="80" customWidth="1"/>
    <col min="2307" max="2307" width="7.875" style="80" customWidth="1"/>
    <col min="2308" max="2309" width="7.875" style="80" hidden="1" customWidth="1"/>
    <col min="2310" max="2557" width="7.875" style="80"/>
    <col min="2558" max="2558" width="35.75" style="80" customWidth="1"/>
    <col min="2559" max="2559" width="7.875" style="80" hidden="1" customWidth="1"/>
    <col min="2560" max="2561" width="12" style="80" customWidth="1"/>
    <col min="2562" max="2562" width="8" style="80" customWidth="1"/>
    <col min="2563" max="2563" width="7.875" style="80" customWidth="1"/>
    <col min="2564" max="2565" width="7.875" style="80" hidden="1" customWidth="1"/>
    <col min="2566" max="2813" width="7.875" style="80"/>
    <col min="2814" max="2814" width="35.75" style="80" customWidth="1"/>
    <col min="2815" max="2815" width="7.875" style="80" hidden="1" customWidth="1"/>
    <col min="2816" max="2817" width="12" style="80" customWidth="1"/>
    <col min="2818" max="2818" width="8" style="80" customWidth="1"/>
    <col min="2819" max="2819" width="7.875" style="80" customWidth="1"/>
    <col min="2820" max="2821" width="7.875" style="80" hidden="1" customWidth="1"/>
    <col min="2822" max="3069" width="7.875" style="80"/>
    <col min="3070" max="3070" width="35.75" style="80" customWidth="1"/>
    <col min="3071" max="3071" width="7.875" style="80" hidden="1" customWidth="1"/>
    <col min="3072" max="3073" width="12" style="80" customWidth="1"/>
    <col min="3074" max="3074" width="8" style="80" customWidth="1"/>
    <col min="3075" max="3075" width="7.875" style="80" customWidth="1"/>
    <col min="3076" max="3077" width="7.875" style="80" hidden="1" customWidth="1"/>
    <col min="3078" max="3325" width="7.875" style="80"/>
    <col min="3326" max="3326" width="35.75" style="80" customWidth="1"/>
    <col min="3327" max="3327" width="7.875" style="80" hidden="1" customWidth="1"/>
    <col min="3328" max="3329" width="12" style="80" customWidth="1"/>
    <col min="3330" max="3330" width="8" style="80" customWidth="1"/>
    <col min="3331" max="3331" width="7.875" style="80" customWidth="1"/>
    <col min="3332" max="3333" width="7.875" style="80" hidden="1" customWidth="1"/>
    <col min="3334" max="3581" width="7.875" style="80"/>
    <col min="3582" max="3582" width="35.75" style="80" customWidth="1"/>
    <col min="3583" max="3583" width="7.875" style="80" hidden="1" customWidth="1"/>
    <col min="3584" max="3585" width="12" style="80" customWidth="1"/>
    <col min="3586" max="3586" width="8" style="80" customWidth="1"/>
    <col min="3587" max="3587" width="7.875" style="80" customWidth="1"/>
    <col min="3588" max="3589" width="7.875" style="80" hidden="1" customWidth="1"/>
    <col min="3590" max="3837" width="7.875" style="80"/>
    <col min="3838" max="3838" width="35.75" style="80" customWidth="1"/>
    <col min="3839" max="3839" width="7.875" style="80" hidden="1" customWidth="1"/>
    <col min="3840" max="3841" width="12" style="80" customWidth="1"/>
    <col min="3842" max="3842" width="8" style="80" customWidth="1"/>
    <col min="3843" max="3843" width="7.875" style="80" customWidth="1"/>
    <col min="3844" max="3845" width="7.875" style="80" hidden="1" customWidth="1"/>
    <col min="3846" max="4093" width="7.875" style="80"/>
    <col min="4094" max="4094" width="35.75" style="80" customWidth="1"/>
    <col min="4095" max="4095" width="7.875" style="80" hidden="1" customWidth="1"/>
    <col min="4096" max="4097" width="12" style="80" customWidth="1"/>
    <col min="4098" max="4098" width="8" style="80" customWidth="1"/>
    <col min="4099" max="4099" width="7.875" style="80" customWidth="1"/>
    <col min="4100" max="4101" width="7.875" style="80" hidden="1" customWidth="1"/>
    <col min="4102" max="4349" width="7.875" style="80"/>
    <col min="4350" max="4350" width="35.75" style="80" customWidth="1"/>
    <col min="4351" max="4351" width="7.875" style="80" hidden="1" customWidth="1"/>
    <col min="4352" max="4353" width="12" style="80" customWidth="1"/>
    <col min="4354" max="4354" width="8" style="80" customWidth="1"/>
    <col min="4355" max="4355" width="7.875" style="80" customWidth="1"/>
    <col min="4356" max="4357" width="7.875" style="80" hidden="1" customWidth="1"/>
    <col min="4358" max="4605" width="7.875" style="80"/>
    <col min="4606" max="4606" width="35.75" style="80" customWidth="1"/>
    <col min="4607" max="4607" width="7.875" style="80" hidden="1" customWidth="1"/>
    <col min="4608" max="4609" width="12" style="80" customWidth="1"/>
    <col min="4610" max="4610" width="8" style="80" customWidth="1"/>
    <col min="4611" max="4611" width="7.875" style="80" customWidth="1"/>
    <col min="4612" max="4613" width="7.875" style="80" hidden="1" customWidth="1"/>
    <col min="4614" max="4861" width="7.875" style="80"/>
    <col min="4862" max="4862" width="35.75" style="80" customWidth="1"/>
    <col min="4863" max="4863" width="7.875" style="80" hidden="1" customWidth="1"/>
    <col min="4864" max="4865" width="12" style="80" customWidth="1"/>
    <col min="4866" max="4866" width="8" style="80" customWidth="1"/>
    <col min="4867" max="4867" width="7.875" style="80" customWidth="1"/>
    <col min="4868" max="4869" width="7.875" style="80" hidden="1" customWidth="1"/>
    <col min="4870" max="5117" width="7.875" style="80"/>
    <col min="5118" max="5118" width="35.75" style="80" customWidth="1"/>
    <col min="5119" max="5119" width="7.875" style="80" hidden="1" customWidth="1"/>
    <col min="5120" max="5121" width="12" style="80" customWidth="1"/>
    <col min="5122" max="5122" width="8" style="80" customWidth="1"/>
    <col min="5123" max="5123" width="7.875" style="80" customWidth="1"/>
    <col min="5124" max="5125" width="7.875" style="80" hidden="1" customWidth="1"/>
    <col min="5126" max="5373" width="7.875" style="80"/>
    <col min="5374" max="5374" width="35.75" style="80" customWidth="1"/>
    <col min="5375" max="5375" width="7.875" style="80" hidden="1" customWidth="1"/>
    <col min="5376" max="5377" width="12" style="80" customWidth="1"/>
    <col min="5378" max="5378" width="8" style="80" customWidth="1"/>
    <col min="5379" max="5379" width="7.875" style="80" customWidth="1"/>
    <col min="5380" max="5381" width="7.875" style="80" hidden="1" customWidth="1"/>
    <col min="5382" max="5629" width="7.875" style="80"/>
    <col min="5630" max="5630" width="35.75" style="80" customWidth="1"/>
    <col min="5631" max="5631" width="7.875" style="80" hidden="1" customWidth="1"/>
    <col min="5632" max="5633" width="12" style="80" customWidth="1"/>
    <col min="5634" max="5634" width="8" style="80" customWidth="1"/>
    <col min="5635" max="5635" width="7.875" style="80" customWidth="1"/>
    <col min="5636" max="5637" width="7.875" style="80" hidden="1" customWidth="1"/>
    <col min="5638" max="5885" width="7.875" style="80"/>
    <col min="5886" max="5886" width="35.75" style="80" customWidth="1"/>
    <col min="5887" max="5887" width="7.875" style="80" hidden="1" customWidth="1"/>
    <col min="5888" max="5889" width="12" style="80" customWidth="1"/>
    <col min="5890" max="5890" width="8" style="80" customWidth="1"/>
    <col min="5891" max="5891" width="7.875" style="80" customWidth="1"/>
    <col min="5892" max="5893" width="7.875" style="80" hidden="1" customWidth="1"/>
    <col min="5894" max="6141" width="7.875" style="80"/>
    <col min="6142" max="6142" width="35.75" style="80" customWidth="1"/>
    <col min="6143" max="6143" width="7.875" style="80" hidden="1" customWidth="1"/>
    <col min="6144" max="6145" width="12" style="80" customWidth="1"/>
    <col min="6146" max="6146" width="8" style="80" customWidth="1"/>
    <col min="6147" max="6147" width="7.875" style="80" customWidth="1"/>
    <col min="6148" max="6149" width="7.875" style="80" hidden="1" customWidth="1"/>
    <col min="6150" max="6397" width="7.875" style="80"/>
    <col min="6398" max="6398" width="35.75" style="80" customWidth="1"/>
    <col min="6399" max="6399" width="7.875" style="80" hidden="1" customWidth="1"/>
    <col min="6400" max="6401" width="12" style="80" customWidth="1"/>
    <col min="6402" max="6402" width="8" style="80" customWidth="1"/>
    <col min="6403" max="6403" width="7.875" style="80" customWidth="1"/>
    <col min="6404" max="6405" width="7.875" style="80" hidden="1" customWidth="1"/>
    <col min="6406" max="6653" width="7.875" style="80"/>
    <col min="6654" max="6654" width="35.75" style="80" customWidth="1"/>
    <col min="6655" max="6655" width="7.875" style="80" hidden="1" customWidth="1"/>
    <col min="6656" max="6657" width="12" style="80" customWidth="1"/>
    <col min="6658" max="6658" width="8" style="80" customWidth="1"/>
    <col min="6659" max="6659" width="7.875" style="80" customWidth="1"/>
    <col min="6660" max="6661" width="7.875" style="80" hidden="1" customWidth="1"/>
    <col min="6662" max="6909" width="7.875" style="80"/>
    <col min="6910" max="6910" width="35.75" style="80" customWidth="1"/>
    <col min="6911" max="6911" width="7.875" style="80" hidden="1" customWidth="1"/>
    <col min="6912" max="6913" width="12" style="80" customWidth="1"/>
    <col min="6914" max="6914" width="8" style="80" customWidth="1"/>
    <col min="6915" max="6915" width="7.875" style="80" customWidth="1"/>
    <col min="6916" max="6917" width="7.875" style="80" hidden="1" customWidth="1"/>
    <col min="6918" max="7165" width="7.875" style="80"/>
    <col min="7166" max="7166" width="35.75" style="80" customWidth="1"/>
    <col min="7167" max="7167" width="7.875" style="80" hidden="1" customWidth="1"/>
    <col min="7168" max="7169" width="12" style="80" customWidth="1"/>
    <col min="7170" max="7170" width="8" style="80" customWidth="1"/>
    <col min="7171" max="7171" width="7.875" style="80" customWidth="1"/>
    <col min="7172" max="7173" width="7.875" style="80" hidden="1" customWidth="1"/>
    <col min="7174" max="7421" width="7.875" style="80"/>
    <col min="7422" max="7422" width="35.75" style="80" customWidth="1"/>
    <col min="7423" max="7423" width="7.875" style="80" hidden="1" customWidth="1"/>
    <col min="7424" max="7425" width="12" style="80" customWidth="1"/>
    <col min="7426" max="7426" width="8" style="80" customWidth="1"/>
    <col min="7427" max="7427" width="7.875" style="80" customWidth="1"/>
    <col min="7428" max="7429" width="7.875" style="80" hidden="1" customWidth="1"/>
    <col min="7430" max="7677" width="7.875" style="80"/>
    <col min="7678" max="7678" width="35.75" style="80" customWidth="1"/>
    <col min="7679" max="7679" width="7.875" style="80" hidden="1" customWidth="1"/>
    <col min="7680" max="7681" width="12" style="80" customWidth="1"/>
    <col min="7682" max="7682" width="8" style="80" customWidth="1"/>
    <col min="7683" max="7683" width="7.875" style="80" customWidth="1"/>
    <col min="7684" max="7685" width="7.875" style="80" hidden="1" customWidth="1"/>
    <col min="7686" max="7933" width="7.875" style="80"/>
    <col min="7934" max="7934" width="35.75" style="80" customWidth="1"/>
    <col min="7935" max="7935" width="7.875" style="80" hidden="1" customWidth="1"/>
    <col min="7936" max="7937" width="12" style="80" customWidth="1"/>
    <col min="7938" max="7938" width="8" style="80" customWidth="1"/>
    <col min="7939" max="7939" width="7.875" style="80" customWidth="1"/>
    <col min="7940" max="7941" width="7.875" style="80" hidden="1" customWidth="1"/>
    <col min="7942" max="8189" width="7.875" style="80"/>
    <col min="8190" max="8190" width="35.75" style="80" customWidth="1"/>
    <col min="8191" max="8191" width="7.875" style="80" hidden="1" customWidth="1"/>
    <col min="8192" max="8193" width="12" style="80" customWidth="1"/>
    <col min="8194" max="8194" width="8" style="80" customWidth="1"/>
    <col min="8195" max="8195" width="7.875" style="80" customWidth="1"/>
    <col min="8196" max="8197" width="7.875" style="80" hidden="1" customWidth="1"/>
    <col min="8198" max="8445" width="7.875" style="80"/>
    <col min="8446" max="8446" width="35.75" style="80" customWidth="1"/>
    <col min="8447" max="8447" width="7.875" style="80" hidden="1" customWidth="1"/>
    <col min="8448" max="8449" width="12" style="80" customWidth="1"/>
    <col min="8450" max="8450" width="8" style="80" customWidth="1"/>
    <col min="8451" max="8451" width="7.875" style="80" customWidth="1"/>
    <col min="8452" max="8453" width="7.875" style="80" hidden="1" customWidth="1"/>
    <col min="8454" max="8701" width="7.875" style="80"/>
    <col min="8702" max="8702" width="35.75" style="80" customWidth="1"/>
    <col min="8703" max="8703" width="7.875" style="80" hidden="1" customWidth="1"/>
    <col min="8704" max="8705" width="12" style="80" customWidth="1"/>
    <col min="8706" max="8706" width="8" style="80" customWidth="1"/>
    <col min="8707" max="8707" width="7.875" style="80" customWidth="1"/>
    <col min="8708" max="8709" width="7.875" style="80" hidden="1" customWidth="1"/>
    <col min="8710" max="8957" width="7.875" style="80"/>
    <col min="8958" max="8958" width="35.75" style="80" customWidth="1"/>
    <col min="8959" max="8959" width="7.875" style="80" hidden="1" customWidth="1"/>
    <col min="8960" max="8961" width="12" style="80" customWidth="1"/>
    <col min="8962" max="8962" width="8" style="80" customWidth="1"/>
    <col min="8963" max="8963" width="7.875" style="80" customWidth="1"/>
    <col min="8964" max="8965" width="7.875" style="80" hidden="1" customWidth="1"/>
    <col min="8966" max="9213" width="7.875" style="80"/>
    <col min="9214" max="9214" width="35.75" style="80" customWidth="1"/>
    <col min="9215" max="9215" width="7.875" style="80" hidden="1" customWidth="1"/>
    <col min="9216" max="9217" width="12" style="80" customWidth="1"/>
    <col min="9218" max="9218" width="8" style="80" customWidth="1"/>
    <col min="9219" max="9219" width="7.875" style="80" customWidth="1"/>
    <col min="9220" max="9221" width="7.875" style="80" hidden="1" customWidth="1"/>
    <col min="9222" max="9469" width="7.875" style="80"/>
    <col min="9470" max="9470" width="35.75" style="80" customWidth="1"/>
    <col min="9471" max="9471" width="7.875" style="80" hidden="1" customWidth="1"/>
    <col min="9472" max="9473" width="12" style="80" customWidth="1"/>
    <col min="9474" max="9474" width="8" style="80" customWidth="1"/>
    <col min="9475" max="9475" width="7.875" style="80" customWidth="1"/>
    <col min="9476" max="9477" width="7.875" style="80" hidden="1" customWidth="1"/>
    <col min="9478" max="9725" width="7.875" style="80"/>
    <col min="9726" max="9726" width="35.75" style="80" customWidth="1"/>
    <col min="9727" max="9727" width="7.875" style="80" hidden="1" customWidth="1"/>
    <col min="9728" max="9729" width="12" style="80" customWidth="1"/>
    <col min="9730" max="9730" width="8" style="80" customWidth="1"/>
    <col min="9731" max="9731" width="7.875" style="80" customWidth="1"/>
    <col min="9732" max="9733" width="7.875" style="80" hidden="1" customWidth="1"/>
    <col min="9734" max="9981" width="7.875" style="80"/>
    <col min="9982" max="9982" width="35.75" style="80" customWidth="1"/>
    <col min="9983" max="9983" width="7.875" style="80" hidden="1" customWidth="1"/>
    <col min="9984" max="9985" width="12" style="80" customWidth="1"/>
    <col min="9986" max="9986" width="8" style="80" customWidth="1"/>
    <col min="9987" max="9987" width="7.875" style="80" customWidth="1"/>
    <col min="9988" max="9989" width="7.875" style="80" hidden="1" customWidth="1"/>
    <col min="9990" max="10237" width="7.875" style="80"/>
    <col min="10238" max="10238" width="35.75" style="80" customWidth="1"/>
    <col min="10239" max="10239" width="7.875" style="80" hidden="1" customWidth="1"/>
    <col min="10240" max="10241" width="12" style="80" customWidth="1"/>
    <col min="10242" max="10242" width="8" style="80" customWidth="1"/>
    <col min="10243" max="10243" width="7.875" style="80" customWidth="1"/>
    <col min="10244" max="10245" width="7.875" style="80" hidden="1" customWidth="1"/>
    <col min="10246" max="10493" width="7.875" style="80"/>
    <col min="10494" max="10494" width="35.75" style="80" customWidth="1"/>
    <col min="10495" max="10495" width="7.875" style="80" hidden="1" customWidth="1"/>
    <col min="10496" max="10497" width="12" style="80" customWidth="1"/>
    <col min="10498" max="10498" width="8" style="80" customWidth="1"/>
    <col min="10499" max="10499" width="7.875" style="80" customWidth="1"/>
    <col min="10500" max="10501" width="7.875" style="80" hidden="1" customWidth="1"/>
    <col min="10502" max="10749" width="7.875" style="80"/>
    <col min="10750" max="10750" width="35.75" style="80" customWidth="1"/>
    <col min="10751" max="10751" width="7.875" style="80" hidden="1" customWidth="1"/>
    <col min="10752" max="10753" width="12" style="80" customWidth="1"/>
    <col min="10754" max="10754" width="8" style="80" customWidth="1"/>
    <col min="10755" max="10755" width="7.875" style="80" customWidth="1"/>
    <col min="10756" max="10757" width="7.875" style="80" hidden="1" customWidth="1"/>
    <col min="10758" max="11005" width="7.875" style="80"/>
    <col min="11006" max="11006" width="35.75" style="80" customWidth="1"/>
    <col min="11007" max="11007" width="7.875" style="80" hidden="1" customWidth="1"/>
    <col min="11008" max="11009" width="12" style="80" customWidth="1"/>
    <col min="11010" max="11010" width="8" style="80" customWidth="1"/>
    <col min="11011" max="11011" width="7.875" style="80" customWidth="1"/>
    <col min="11012" max="11013" width="7.875" style="80" hidden="1" customWidth="1"/>
    <col min="11014" max="11261" width="7.875" style="80"/>
    <col min="11262" max="11262" width="35.75" style="80" customWidth="1"/>
    <col min="11263" max="11263" width="7.875" style="80" hidden="1" customWidth="1"/>
    <col min="11264" max="11265" width="12" style="80" customWidth="1"/>
    <col min="11266" max="11266" width="8" style="80" customWidth="1"/>
    <col min="11267" max="11267" width="7.875" style="80" customWidth="1"/>
    <col min="11268" max="11269" width="7.875" style="80" hidden="1" customWidth="1"/>
    <col min="11270" max="11517" width="7.875" style="80"/>
    <col min="11518" max="11518" width="35.75" style="80" customWidth="1"/>
    <col min="11519" max="11519" width="7.875" style="80" hidden="1" customWidth="1"/>
    <col min="11520" max="11521" width="12" style="80" customWidth="1"/>
    <col min="11522" max="11522" width="8" style="80" customWidth="1"/>
    <col min="11523" max="11523" width="7.875" style="80" customWidth="1"/>
    <col min="11524" max="11525" width="7.875" style="80" hidden="1" customWidth="1"/>
    <col min="11526" max="11773" width="7.875" style="80"/>
    <col min="11774" max="11774" width="35.75" style="80" customWidth="1"/>
    <col min="11775" max="11775" width="7.875" style="80" hidden="1" customWidth="1"/>
    <col min="11776" max="11777" width="12" style="80" customWidth="1"/>
    <col min="11778" max="11778" width="8" style="80" customWidth="1"/>
    <col min="11779" max="11779" width="7.875" style="80" customWidth="1"/>
    <col min="11780" max="11781" width="7.875" style="80" hidden="1" customWidth="1"/>
    <col min="11782" max="12029" width="7.875" style="80"/>
    <col min="12030" max="12030" width="35.75" style="80" customWidth="1"/>
    <col min="12031" max="12031" width="7.875" style="80" hidden="1" customWidth="1"/>
    <col min="12032" max="12033" width="12" style="80" customWidth="1"/>
    <col min="12034" max="12034" width="8" style="80" customWidth="1"/>
    <col min="12035" max="12035" width="7.875" style="80" customWidth="1"/>
    <col min="12036" max="12037" width="7.875" style="80" hidden="1" customWidth="1"/>
    <col min="12038" max="12285" width="7.875" style="80"/>
    <col min="12286" max="12286" width="35.75" style="80" customWidth="1"/>
    <col min="12287" max="12287" width="7.875" style="80" hidden="1" customWidth="1"/>
    <col min="12288" max="12289" width="12" style="80" customWidth="1"/>
    <col min="12290" max="12290" width="8" style="80" customWidth="1"/>
    <col min="12291" max="12291" width="7.875" style="80" customWidth="1"/>
    <col min="12292" max="12293" width="7.875" style="80" hidden="1" customWidth="1"/>
    <col min="12294" max="12541" width="7.875" style="80"/>
    <col min="12542" max="12542" width="35.75" style="80" customWidth="1"/>
    <col min="12543" max="12543" width="7.875" style="80" hidden="1" customWidth="1"/>
    <col min="12544" max="12545" width="12" style="80" customWidth="1"/>
    <col min="12546" max="12546" width="8" style="80" customWidth="1"/>
    <col min="12547" max="12547" width="7.875" style="80" customWidth="1"/>
    <col min="12548" max="12549" width="7.875" style="80" hidden="1" customWidth="1"/>
    <col min="12550" max="12797" width="7.875" style="80"/>
    <col min="12798" max="12798" width="35.75" style="80" customWidth="1"/>
    <col min="12799" max="12799" width="7.875" style="80" hidden="1" customWidth="1"/>
    <col min="12800" max="12801" width="12" style="80" customWidth="1"/>
    <col min="12802" max="12802" width="8" style="80" customWidth="1"/>
    <col min="12803" max="12803" width="7.875" style="80" customWidth="1"/>
    <col min="12804" max="12805" width="7.875" style="80" hidden="1" customWidth="1"/>
    <col min="12806" max="13053" width="7.875" style="80"/>
    <col min="13054" max="13054" width="35.75" style="80" customWidth="1"/>
    <col min="13055" max="13055" width="7.875" style="80" hidden="1" customWidth="1"/>
    <col min="13056" max="13057" width="12" style="80" customWidth="1"/>
    <col min="13058" max="13058" width="8" style="80" customWidth="1"/>
    <col min="13059" max="13059" width="7.875" style="80" customWidth="1"/>
    <col min="13060" max="13061" width="7.875" style="80" hidden="1" customWidth="1"/>
    <col min="13062" max="13309" width="7.875" style="80"/>
    <col min="13310" max="13310" width="35.75" style="80" customWidth="1"/>
    <col min="13311" max="13311" width="7.875" style="80" hidden="1" customWidth="1"/>
    <col min="13312" max="13313" width="12" style="80" customWidth="1"/>
    <col min="13314" max="13314" width="8" style="80" customWidth="1"/>
    <col min="13315" max="13315" width="7.875" style="80" customWidth="1"/>
    <col min="13316" max="13317" width="7.875" style="80" hidden="1" customWidth="1"/>
    <col min="13318" max="13565" width="7.875" style="80"/>
    <col min="13566" max="13566" width="35.75" style="80" customWidth="1"/>
    <col min="13567" max="13567" width="7.875" style="80" hidden="1" customWidth="1"/>
    <col min="13568" max="13569" width="12" style="80" customWidth="1"/>
    <col min="13570" max="13570" width="8" style="80" customWidth="1"/>
    <col min="13571" max="13571" width="7.875" style="80" customWidth="1"/>
    <col min="13572" max="13573" width="7.875" style="80" hidden="1" customWidth="1"/>
    <col min="13574" max="13821" width="7.875" style="80"/>
    <col min="13822" max="13822" width="35.75" style="80" customWidth="1"/>
    <col min="13823" max="13823" width="7.875" style="80" hidden="1" customWidth="1"/>
    <col min="13824" max="13825" width="12" style="80" customWidth="1"/>
    <col min="13826" max="13826" width="8" style="80" customWidth="1"/>
    <col min="13827" max="13827" width="7.875" style="80" customWidth="1"/>
    <col min="13828" max="13829" width="7.875" style="80" hidden="1" customWidth="1"/>
    <col min="13830" max="14077" width="7.875" style="80"/>
    <col min="14078" max="14078" width="35.75" style="80" customWidth="1"/>
    <col min="14079" max="14079" width="7.875" style="80" hidden="1" customWidth="1"/>
    <col min="14080" max="14081" width="12" style="80" customWidth="1"/>
    <col min="14082" max="14082" width="8" style="80" customWidth="1"/>
    <col min="14083" max="14083" width="7.875" style="80" customWidth="1"/>
    <col min="14084" max="14085" width="7.875" style="80" hidden="1" customWidth="1"/>
    <col min="14086" max="14333" width="7.875" style="80"/>
    <col min="14334" max="14334" width="35.75" style="80" customWidth="1"/>
    <col min="14335" max="14335" width="7.875" style="80" hidden="1" customWidth="1"/>
    <col min="14336" max="14337" width="12" style="80" customWidth="1"/>
    <col min="14338" max="14338" width="8" style="80" customWidth="1"/>
    <col min="14339" max="14339" width="7.875" style="80" customWidth="1"/>
    <col min="14340" max="14341" width="7.875" style="80" hidden="1" customWidth="1"/>
    <col min="14342" max="14589" width="7.875" style="80"/>
    <col min="14590" max="14590" width="35.75" style="80" customWidth="1"/>
    <col min="14591" max="14591" width="7.875" style="80" hidden="1" customWidth="1"/>
    <col min="14592" max="14593" width="12" style="80" customWidth="1"/>
    <col min="14594" max="14594" width="8" style="80" customWidth="1"/>
    <col min="14595" max="14595" width="7.875" style="80" customWidth="1"/>
    <col min="14596" max="14597" width="7.875" style="80" hidden="1" customWidth="1"/>
    <col min="14598" max="14845" width="7.875" style="80"/>
    <col min="14846" max="14846" width="35.75" style="80" customWidth="1"/>
    <col min="14847" max="14847" width="7.875" style="80" hidden="1" customWidth="1"/>
    <col min="14848" max="14849" width="12" style="80" customWidth="1"/>
    <col min="14850" max="14850" width="8" style="80" customWidth="1"/>
    <col min="14851" max="14851" width="7.875" style="80" customWidth="1"/>
    <col min="14852" max="14853" width="7.875" style="80" hidden="1" customWidth="1"/>
    <col min="14854" max="15101" width="7.875" style="80"/>
    <col min="15102" max="15102" width="35.75" style="80" customWidth="1"/>
    <col min="15103" max="15103" width="7.875" style="80" hidden="1" customWidth="1"/>
    <col min="15104" max="15105" width="12" style="80" customWidth="1"/>
    <col min="15106" max="15106" width="8" style="80" customWidth="1"/>
    <col min="15107" max="15107" width="7.875" style="80" customWidth="1"/>
    <col min="15108" max="15109" width="7.875" style="80" hidden="1" customWidth="1"/>
    <col min="15110" max="15357" width="7.875" style="80"/>
    <col min="15358" max="15358" width="35.75" style="80" customWidth="1"/>
    <col min="15359" max="15359" width="7.875" style="80" hidden="1" customWidth="1"/>
    <col min="15360" max="15361" width="12" style="80" customWidth="1"/>
    <col min="15362" max="15362" width="8" style="80" customWidth="1"/>
    <col min="15363" max="15363" width="7.875" style="80" customWidth="1"/>
    <col min="15364" max="15365" width="7.875" style="80" hidden="1" customWidth="1"/>
    <col min="15366" max="15613" width="7.875" style="80"/>
    <col min="15614" max="15614" width="35.75" style="80" customWidth="1"/>
    <col min="15615" max="15615" width="7.875" style="80" hidden="1" customWidth="1"/>
    <col min="15616" max="15617" width="12" style="80" customWidth="1"/>
    <col min="15618" max="15618" width="8" style="80" customWidth="1"/>
    <col min="15619" max="15619" width="7.875" style="80" customWidth="1"/>
    <col min="15620" max="15621" width="7.875" style="80" hidden="1" customWidth="1"/>
    <col min="15622" max="15869" width="7.875" style="80"/>
    <col min="15870" max="15870" width="35.75" style="80" customWidth="1"/>
    <col min="15871" max="15871" width="7.875" style="80" hidden="1" customWidth="1"/>
    <col min="15872" max="15873" width="12" style="80" customWidth="1"/>
    <col min="15874" max="15874" width="8" style="80" customWidth="1"/>
    <col min="15875" max="15875" width="7.875" style="80" customWidth="1"/>
    <col min="15876" max="15877" width="7.875" style="80" hidden="1" customWidth="1"/>
    <col min="15878" max="16125" width="7.875" style="80"/>
    <col min="16126" max="16126" width="35.75" style="80" customWidth="1"/>
    <col min="16127" max="16127" width="7.875" style="80" hidden="1" customWidth="1"/>
    <col min="16128" max="16129" width="12" style="80" customWidth="1"/>
    <col min="16130" max="16130" width="8" style="80" customWidth="1"/>
    <col min="16131" max="16131" width="7.875" style="80" customWidth="1"/>
    <col min="16132" max="16133" width="7.875" style="80" hidden="1" customWidth="1"/>
    <col min="16134" max="16384" width="7.875" style="80"/>
  </cols>
  <sheetData>
    <row r="1" ht="27" customHeight="1" spans="1:2">
      <c r="A1" s="81" t="s">
        <v>640</v>
      </c>
      <c r="B1" s="82"/>
    </row>
    <row r="2" ht="49.5" customHeight="1" spans="1:2">
      <c r="A2" s="83" t="s">
        <v>22</v>
      </c>
      <c r="B2" s="84"/>
    </row>
    <row r="3" s="76" customFormat="1" ht="18.75" customHeight="1" spans="1:2">
      <c r="A3" s="85"/>
      <c r="B3" s="86" t="s">
        <v>553</v>
      </c>
    </row>
    <row r="4" s="77" customFormat="1" ht="53.25" customHeight="1" spans="1:3">
      <c r="A4" s="87" t="s">
        <v>567</v>
      </c>
      <c r="B4" s="88" t="s">
        <v>568</v>
      </c>
      <c r="C4" s="89"/>
    </row>
    <row r="5" s="78" customFormat="1" ht="53.25" customHeight="1" spans="1:3">
      <c r="A5" s="90"/>
      <c r="B5" s="90"/>
      <c r="C5" s="91"/>
    </row>
    <row r="6" s="76" customFormat="1" ht="53.25" customHeight="1" spans="1:3">
      <c r="A6" s="90"/>
      <c r="B6" s="90"/>
      <c r="C6" s="92"/>
    </row>
    <row r="7" s="76" customFormat="1" ht="53.25" customHeight="1" spans="1:3">
      <c r="A7" s="90"/>
      <c r="B7" s="90"/>
      <c r="C7" s="92"/>
    </row>
    <row r="8" s="79" customFormat="1" ht="53.25" customHeight="1" spans="1:3">
      <c r="A8" s="93" t="s">
        <v>72</v>
      </c>
      <c r="B8" s="94"/>
      <c r="C8" s="95"/>
    </row>
    <row r="11" spans="1:1">
      <c r="A11" s="96" t="s">
        <v>565</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E3" sqref="E3"/>
    </sheetView>
  </sheetViews>
  <sheetFormatPr defaultColWidth="9" defaultRowHeight="15.75" outlineLevelCol="1"/>
  <cols>
    <col min="1" max="1" width="34.5" style="132" customWidth="1"/>
    <col min="2" max="2" width="36.875" style="133" customWidth="1"/>
    <col min="3" max="16384" width="9" style="132"/>
  </cols>
  <sheetData>
    <row r="1" ht="21" customHeight="1" spans="1:1">
      <c r="A1" s="60" t="s">
        <v>641</v>
      </c>
    </row>
    <row r="2" ht="24.75" customHeight="1" spans="1:2">
      <c r="A2" s="134" t="s">
        <v>24</v>
      </c>
      <c r="B2" s="134"/>
    </row>
    <row r="3" s="60" customFormat="1" ht="24" customHeight="1" spans="2:2">
      <c r="B3" s="135" t="s">
        <v>75</v>
      </c>
    </row>
    <row r="4" s="129" customFormat="1" ht="51" customHeight="1" spans="1:2">
      <c r="A4" s="136" t="s">
        <v>43</v>
      </c>
      <c r="B4" s="137" t="s">
        <v>568</v>
      </c>
    </row>
    <row r="5" s="130" customFormat="1" ht="48" customHeight="1" spans="1:2">
      <c r="A5" s="138" t="s">
        <v>642</v>
      </c>
      <c r="B5" s="139"/>
    </row>
    <row r="6" s="130" customFormat="1" ht="48" customHeight="1" spans="1:2">
      <c r="A6" s="138" t="s">
        <v>643</v>
      </c>
      <c r="B6" s="139"/>
    </row>
    <row r="7" s="130" customFormat="1" ht="48" customHeight="1" spans="1:2">
      <c r="A7" s="140" t="s">
        <v>563</v>
      </c>
      <c r="B7" s="139"/>
    </row>
    <row r="8" s="131" customFormat="1" ht="48" customHeight="1" spans="1:2">
      <c r="A8" s="141" t="s">
        <v>72</v>
      </c>
      <c r="B8" s="142"/>
    </row>
    <row r="11" spans="1:1">
      <c r="A11" s="96" t="s">
        <v>565</v>
      </c>
    </row>
  </sheetData>
  <mergeCells count="1">
    <mergeCell ref="A2:B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G12" sqref="G12"/>
    </sheetView>
  </sheetViews>
  <sheetFormatPr defaultColWidth="7" defaultRowHeight="15" outlineLevelCol="1"/>
  <cols>
    <col min="1" max="1" width="35.125" style="99" customWidth="1"/>
    <col min="2" max="2" width="36.625" style="109" customWidth="1"/>
    <col min="3" max="16384" width="7" style="98"/>
  </cols>
  <sheetData>
    <row r="1" ht="29.25" customHeight="1" spans="1:1">
      <c r="A1" s="27" t="s">
        <v>644</v>
      </c>
    </row>
    <row r="2" ht="28.5" customHeight="1" spans="1:2">
      <c r="A2" s="110" t="s">
        <v>26</v>
      </c>
      <c r="B2" s="112"/>
    </row>
    <row r="3" s="108" customFormat="1" ht="21.75" customHeight="1" spans="1:2">
      <c r="A3" s="99"/>
      <c r="B3" s="125" t="s">
        <v>75</v>
      </c>
    </row>
    <row r="4" s="108" customFormat="1" ht="39" customHeight="1" spans="1:2">
      <c r="A4" s="101" t="s">
        <v>43</v>
      </c>
      <c r="B4" s="114" t="s">
        <v>44</v>
      </c>
    </row>
    <row r="5" s="99" customFormat="1" ht="39" customHeight="1" spans="1:2">
      <c r="A5" s="126" t="s">
        <v>76</v>
      </c>
      <c r="B5" s="103"/>
    </row>
    <row r="6" s="108" customFormat="1" ht="39" customHeight="1" spans="1:2">
      <c r="A6" s="127" t="s">
        <v>563</v>
      </c>
      <c r="B6" s="117"/>
    </row>
    <row r="7" s="108" customFormat="1" ht="39" customHeight="1" spans="1:2">
      <c r="A7" s="126" t="s">
        <v>596</v>
      </c>
      <c r="B7" s="117"/>
    </row>
    <row r="8" s="108" customFormat="1" ht="39" customHeight="1" spans="1:2">
      <c r="A8" s="127" t="s">
        <v>563</v>
      </c>
      <c r="B8" s="117"/>
    </row>
    <row r="9" s="108" customFormat="1" ht="39" customHeight="1" spans="1:2">
      <c r="A9" s="128" t="s">
        <v>93</v>
      </c>
      <c r="B9" s="124"/>
    </row>
    <row r="10" ht="19.5" customHeight="1"/>
    <row r="11" ht="19.5" customHeight="1"/>
    <row r="12" ht="19.5" customHeight="1" spans="1:1">
      <c r="A12" s="96" t="s">
        <v>565</v>
      </c>
    </row>
    <row r="13" ht="19.5" customHeight="1"/>
    <row r="14" ht="19.5" customHeight="1"/>
    <row r="15" ht="19.5" customHeight="1"/>
    <row r="16" ht="19.5" customHeight="1"/>
    <row r="17" ht="19.5" customHeight="1"/>
    <row r="18" ht="19.5" customHeight="1"/>
    <row r="19" ht="19.5" customHeight="1"/>
    <row r="20" ht="19.5" customHeight="1"/>
    <row r="21" ht="19.5" customHeight="1"/>
    <row r="22" ht="19.5" customHeight="1"/>
    <row r="23" ht="19.5" customHeight="1"/>
    <row r="24" ht="19.5" customHeight="1"/>
    <row r="25" ht="19.5" customHeight="1"/>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workbookViewId="0">
      <selection activeCell="B11" sqref="B11"/>
    </sheetView>
  </sheetViews>
  <sheetFormatPr defaultColWidth="7" defaultRowHeight="15" outlineLevelCol="2"/>
  <cols>
    <col min="1" max="1" width="14.625" style="99" customWidth="1"/>
    <col min="2" max="2" width="46.625" style="108" customWidth="1"/>
    <col min="3" max="3" width="19" style="109" customWidth="1"/>
    <col min="4" max="16384" width="7" style="98"/>
  </cols>
  <sheetData>
    <row r="1" ht="23.25" customHeight="1" spans="1:1">
      <c r="A1" s="27" t="s">
        <v>645</v>
      </c>
    </row>
    <row r="2" ht="22.5" spans="1:3">
      <c r="A2" s="110" t="s">
        <v>28</v>
      </c>
      <c r="B2" s="111"/>
      <c r="C2" s="112"/>
    </row>
    <row r="3" spans="3:3">
      <c r="C3" s="86" t="s">
        <v>553</v>
      </c>
    </row>
    <row r="4" ht="45.75" customHeight="1" spans="1:3">
      <c r="A4" s="105" t="s">
        <v>95</v>
      </c>
      <c r="B4" s="113" t="s">
        <v>96</v>
      </c>
      <c r="C4" s="114" t="s">
        <v>44</v>
      </c>
    </row>
    <row r="5" ht="45.75" customHeight="1" spans="1:3">
      <c r="A5" s="115" t="s">
        <v>646</v>
      </c>
      <c r="B5" s="116" t="s">
        <v>647</v>
      </c>
      <c r="C5" s="117"/>
    </row>
    <row r="6" s="106" customFormat="1" ht="45.75" customHeight="1" spans="1:3">
      <c r="A6" s="118" t="s">
        <v>648</v>
      </c>
      <c r="B6" s="119" t="s">
        <v>649</v>
      </c>
      <c r="C6" s="104"/>
    </row>
    <row r="7" s="107" customFormat="1" ht="45.75" customHeight="1" spans="1:3">
      <c r="A7" s="120" t="s">
        <v>650</v>
      </c>
      <c r="B7" s="120" t="s">
        <v>651</v>
      </c>
      <c r="C7" s="120"/>
    </row>
    <row r="8" ht="45.75" customHeight="1" spans="1:3">
      <c r="A8" s="104" t="s">
        <v>563</v>
      </c>
      <c r="B8" s="121"/>
      <c r="C8" s="117"/>
    </row>
    <row r="9" ht="45.75" customHeight="1" spans="1:3">
      <c r="A9" s="118" t="s">
        <v>652</v>
      </c>
      <c r="B9" s="118" t="s">
        <v>653</v>
      </c>
      <c r="C9" s="117"/>
    </row>
    <row r="10" ht="45.75" customHeight="1" spans="1:3">
      <c r="A10" s="120" t="s">
        <v>654</v>
      </c>
      <c r="B10" s="120" t="s">
        <v>655</v>
      </c>
      <c r="C10" s="117"/>
    </row>
    <row r="11" ht="45.75" customHeight="1" spans="1:3">
      <c r="A11" s="104" t="s">
        <v>563</v>
      </c>
      <c r="B11" s="121"/>
      <c r="C11" s="117"/>
    </row>
    <row r="12" ht="45.75" customHeight="1" spans="1:3">
      <c r="A12" s="122" t="s">
        <v>72</v>
      </c>
      <c r="B12" s="123"/>
      <c r="C12" s="124"/>
    </row>
    <row r="13" ht="19.5" customHeight="1"/>
    <row r="14" ht="19.5" customHeight="1"/>
    <row r="15" ht="19.5" customHeight="1" spans="1:1">
      <c r="A15" s="96" t="s">
        <v>565</v>
      </c>
    </row>
    <row r="16"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sheetData>
  <mergeCells count="2">
    <mergeCell ref="A2:C2"/>
    <mergeCell ref="A12:B1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B5" sqref="B5"/>
    </sheetView>
  </sheetViews>
  <sheetFormatPr defaultColWidth="7" defaultRowHeight="15" outlineLevelCol="1"/>
  <cols>
    <col min="1" max="2" width="37" style="99" customWidth="1"/>
    <col min="3" max="16384" width="7" style="98"/>
  </cols>
  <sheetData>
    <row r="1" ht="21.75" customHeight="1" spans="1:2">
      <c r="A1" s="27" t="s">
        <v>656</v>
      </c>
      <c r="B1" s="27"/>
    </row>
    <row r="2" ht="51.75" customHeight="1" spans="1:2">
      <c r="A2" s="100" t="s">
        <v>30</v>
      </c>
      <c r="B2" s="35"/>
    </row>
    <row r="3" spans="2:2">
      <c r="B3" s="86" t="s">
        <v>553</v>
      </c>
    </row>
    <row r="4" s="97" customFormat="1" ht="39.75" customHeight="1" spans="1:2">
      <c r="A4" s="101" t="s">
        <v>554</v>
      </c>
      <c r="B4" s="101" t="s">
        <v>568</v>
      </c>
    </row>
    <row r="5" ht="39.75" customHeight="1" spans="1:2">
      <c r="A5" s="102" t="s">
        <v>558</v>
      </c>
      <c r="B5" s="103"/>
    </row>
    <row r="6" ht="39.75" customHeight="1" spans="1:2">
      <c r="A6" s="102" t="s">
        <v>559</v>
      </c>
      <c r="B6" s="103"/>
    </row>
    <row r="7" ht="39.75" customHeight="1" spans="1:2">
      <c r="A7" s="102" t="s">
        <v>560</v>
      </c>
      <c r="B7" s="103"/>
    </row>
    <row r="8" ht="39.75" customHeight="1" spans="1:2">
      <c r="A8" s="102" t="s">
        <v>561</v>
      </c>
      <c r="B8" s="103"/>
    </row>
    <row r="9" ht="39.75" customHeight="1" spans="1:2">
      <c r="A9" s="102" t="s">
        <v>562</v>
      </c>
      <c r="B9" s="103"/>
    </row>
    <row r="10" ht="39.75" customHeight="1" spans="1:2">
      <c r="A10" s="102" t="s">
        <v>563</v>
      </c>
      <c r="B10" s="103"/>
    </row>
    <row r="11" ht="39.75" customHeight="1" spans="1:2">
      <c r="A11" s="102" t="s">
        <v>564</v>
      </c>
      <c r="B11" s="104"/>
    </row>
    <row r="12" ht="39.75" customHeight="1" spans="1:2">
      <c r="A12" s="105" t="s">
        <v>72</v>
      </c>
      <c r="B12" s="103"/>
    </row>
    <row r="13" ht="19.5" customHeight="1"/>
    <row r="14" ht="19.5" customHeight="1" spans="1:1">
      <c r="A14" s="96" t="s">
        <v>565</v>
      </c>
    </row>
    <row r="15" ht="19.5" customHeight="1"/>
    <row r="16" ht="19.5" customHeight="1"/>
    <row r="17" s="98" customFormat="1" ht="19.5" customHeight="1"/>
    <row r="18" s="98" customFormat="1" ht="19.5" customHeight="1"/>
    <row r="19" s="98" customFormat="1" ht="19.5" customHeight="1"/>
    <row r="20" s="98" customFormat="1" ht="19.5" customHeight="1"/>
    <row r="21" s="98" customFormat="1" ht="19.5" customHeight="1"/>
    <row r="22" s="98" customFormat="1" ht="19.5" customHeight="1"/>
    <row r="23" s="98" customFormat="1" ht="19.5" customHeight="1"/>
    <row r="24" s="98" customFormat="1" ht="19.5" customHeight="1"/>
    <row r="25" s="98" customFormat="1" ht="19.5" customHeight="1"/>
    <row r="26" s="98" customFormat="1" ht="19.5" customHeight="1"/>
    <row r="27" s="98" customFormat="1" ht="19.5" customHeight="1"/>
    <row r="28" s="98" customFormat="1" ht="19.5" customHeight="1"/>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5" sqref="A5"/>
    </sheetView>
  </sheetViews>
  <sheetFormatPr defaultColWidth="7.875" defaultRowHeight="15.75" outlineLevelCol="2"/>
  <cols>
    <col min="1" max="2" width="37.625" style="80" customWidth="1"/>
    <col min="3" max="3" width="8" style="80" customWidth="1"/>
    <col min="4" max="5" width="7.875" style="80" customWidth="1"/>
    <col min="6" max="253" width="7.875" style="80"/>
    <col min="254" max="254" width="35.75" style="80" customWidth="1"/>
    <col min="255" max="255" width="7.875" style="80" hidden="1" customWidth="1"/>
    <col min="256" max="257" width="12" style="80" customWidth="1"/>
    <col min="258" max="258" width="8" style="80" customWidth="1"/>
    <col min="259" max="259" width="7.875" style="80" customWidth="1"/>
    <col min="260" max="261" width="7.875" style="80" hidden="1" customWidth="1"/>
    <col min="262" max="509" width="7.875" style="80"/>
    <col min="510" max="510" width="35.75" style="80" customWidth="1"/>
    <col min="511" max="511" width="7.875" style="80" hidden="1" customWidth="1"/>
    <col min="512" max="513" width="12" style="80" customWidth="1"/>
    <col min="514" max="514" width="8" style="80" customWidth="1"/>
    <col min="515" max="515" width="7.875" style="80" customWidth="1"/>
    <col min="516" max="517" width="7.875" style="80" hidden="1" customWidth="1"/>
    <col min="518" max="765" width="7.875" style="80"/>
    <col min="766" max="766" width="35.75" style="80" customWidth="1"/>
    <col min="767" max="767" width="7.875" style="80" hidden="1" customWidth="1"/>
    <col min="768" max="769" width="12" style="80" customWidth="1"/>
    <col min="770" max="770" width="8" style="80" customWidth="1"/>
    <col min="771" max="771" width="7.875" style="80" customWidth="1"/>
    <col min="772" max="773" width="7.875" style="80" hidden="1" customWidth="1"/>
    <col min="774" max="1021" width="7.875" style="80"/>
    <col min="1022" max="1022" width="35.75" style="80" customWidth="1"/>
    <col min="1023" max="1023" width="7.875" style="80" hidden="1" customWidth="1"/>
    <col min="1024" max="1025" width="12" style="80" customWidth="1"/>
    <col min="1026" max="1026" width="8" style="80" customWidth="1"/>
    <col min="1027" max="1027" width="7.875" style="80" customWidth="1"/>
    <col min="1028" max="1029" width="7.875" style="80" hidden="1" customWidth="1"/>
    <col min="1030" max="1277" width="7.875" style="80"/>
    <col min="1278" max="1278" width="35.75" style="80" customWidth="1"/>
    <col min="1279" max="1279" width="7.875" style="80" hidden="1" customWidth="1"/>
    <col min="1280" max="1281" width="12" style="80" customWidth="1"/>
    <col min="1282" max="1282" width="8" style="80" customWidth="1"/>
    <col min="1283" max="1283" width="7.875" style="80" customWidth="1"/>
    <col min="1284" max="1285" width="7.875" style="80" hidden="1" customWidth="1"/>
    <col min="1286" max="1533" width="7.875" style="80"/>
    <col min="1534" max="1534" width="35.75" style="80" customWidth="1"/>
    <col min="1535" max="1535" width="7.875" style="80" hidden="1" customWidth="1"/>
    <col min="1536" max="1537" width="12" style="80" customWidth="1"/>
    <col min="1538" max="1538" width="8" style="80" customWidth="1"/>
    <col min="1539" max="1539" width="7.875" style="80" customWidth="1"/>
    <col min="1540" max="1541" width="7.875" style="80" hidden="1" customWidth="1"/>
    <col min="1542" max="1789" width="7.875" style="80"/>
    <col min="1790" max="1790" width="35.75" style="80" customWidth="1"/>
    <col min="1791" max="1791" width="7.875" style="80" hidden="1" customWidth="1"/>
    <col min="1792" max="1793" width="12" style="80" customWidth="1"/>
    <col min="1794" max="1794" width="8" style="80" customWidth="1"/>
    <col min="1795" max="1795" width="7.875" style="80" customWidth="1"/>
    <col min="1796" max="1797" width="7.875" style="80" hidden="1" customWidth="1"/>
    <col min="1798" max="2045" width="7.875" style="80"/>
    <col min="2046" max="2046" width="35.75" style="80" customWidth="1"/>
    <col min="2047" max="2047" width="7.875" style="80" hidden="1" customWidth="1"/>
    <col min="2048" max="2049" width="12" style="80" customWidth="1"/>
    <col min="2050" max="2050" width="8" style="80" customWidth="1"/>
    <col min="2051" max="2051" width="7.875" style="80" customWidth="1"/>
    <col min="2052" max="2053" width="7.875" style="80" hidden="1" customWidth="1"/>
    <col min="2054" max="2301" width="7.875" style="80"/>
    <col min="2302" max="2302" width="35.75" style="80" customWidth="1"/>
    <col min="2303" max="2303" width="7.875" style="80" hidden="1" customWidth="1"/>
    <col min="2304" max="2305" width="12" style="80" customWidth="1"/>
    <col min="2306" max="2306" width="8" style="80" customWidth="1"/>
    <col min="2307" max="2307" width="7.875" style="80" customWidth="1"/>
    <col min="2308" max="2309" width="7.875" style="80" hidden="1" customWidth="1"/>
    <col min="2310" max="2557" width="7.875" style="80"/>
    <col min="2558" max="2558" width="35.75" style="80" customWidth="1"/>
    <col min="2559" max="2559" width="7.875" style="80" hidden="1" customWidth="1"/>
    <col min="2560" max="2561" width="12" style="80" customWidth="1"/>
    <col min="2562" max="2562" width="8" style="80" customWidth="1"/>
    <col min="2563" max="2563" width="7.875" style="80" customWidth="1"/>
    <col min="2564" max="2565" width="7.875" style="80" hidden="1" customWidth="1"/>
    <col min="2566" max="2813" width="7.875" style="80"/>
    <col min="2814" max="2814" width="35.75" style="80" customWidth="1"/>
    <col min="2815" max="2815" width="7.875" style="80" hidden="1" customWidth="1"/>
    <col min="2816" max="2817" width="12" style="80" customWidth="1"/>
    <col min="2818" max="2818" width="8" style="80" customWidth="1"/>
    <col min="2819" max="2819" width="7.875" style="80" customWidth="1"/>
    <col min="2820" max="2821" width="7.875" style="80" hidden="1" customWidth="1"/>
    <col min="2822" max="3069" width="7.875" style="80"/>
    <col min="3070" max="3070" width="35.75" style="80" customWidth="1"/>
    <col min="3071" max="3071" width="7.875" style="80" hidden="1" customWidth="1"/>
    <col min="3072" max="3073" width="12" style="80" customWidth="1"/>
    <col min="3074" max="3074" width="8" style="80" customWidth="1"/>
    <col min="3075" max="3075" width="7.875" style="80" customWidth="1"/>
    <col min="3076" max="3077" width="7.875" style="80" hidden="1" customWidth="1"/>
    <col min="3078" max="3325" width="7.875" style="80"/>
    <col min="3326" max="3326" width="35.75" style="80" customWidth="1"/>
    <col min="3327" max="3327" width="7.875" style="80" hidden="1" customWidth="1"/>
    <col min="3328" max="3329" width="12" style="80" customWidth="1"/>
    <col min="3330" max="3330" width="8" style="80" customWidth="1"/>
    <col min="3331" max="3331" width="7.875" style="80" customWidth="1"/>
    <col min="3332" max="3333" width="7.875" style="80" hidden="1" customWidth="1"/>
    <col min="3334" max="3581" width="7.875" style="80"/>
    <col min="3582" max="3582" width="35.75" style="80" customWidth="1"/>
    <col min="3583" max="3583" width="7.875" style="80" hidden="1" customWidth="1"/>
    <col min="3584" max="3585" width="12" style="80" customWidth="1"/>
    <col min="3586" max="3586" width="8" style="80" customWidth="1"/>
    <col min="3587" max="3587" width="7.875" style="80" customWidth="1"/>
    <col min="3588" max="3589" width="7.875" style="80" hidden="1" customWidth="1"/>
    <col min="3590" max="3837" width="7.875" style="80"/>
    <col min="3838" max="3838" width="35.75" style="80" customWidth="1"/>
    <col min="3839" max="3839" width="7.875" style="80" hidden="1" customWidth="1"/>
    <col min="3840" max="3841" width="12" style="80" customWidth="1"/>
    <col min="3842" max="3842" width="8" style="80" customWidth="1"/>
    <col min="3843" max="3843" width="7.875" style="80" customWidth="1"/>
    <col min="3844" max="3845" width="7.875" style="80" hidden="1" customWidth="1"/>
    <col min="3846" max="4093" width="7.875" style="80"/>
    <col min="4094" max="4094" width="35.75" style="80" customWidth="1"/>
    <col min="4095" max="4095" width="7.875" style="80" hidden="1" customWidth="1"/>
    <col min="4096" max="4097" width="12" style="80" customWidth="1"/>
    <col min="4098" max="4098" width="8" style="80" customWidth="1"/>
    <col min="4099" max="4099" width="7.875" style="80" customWidth="1"/>
    <col min="4100" max="4101" width="7.875" style="80" hidden="1" customWidth="1"/>
    <col min="4102" max="4349" width="7.875" style="80"/>
    <col min="4350" max="4350" width="35.75" style="80" customWidth="1"/>
    <col min="4351" max="4351" width="7.875" style="80" hidden="1" customWidth="1"/>
    <col min="4352" max="4353" width="12" style="80" customWidth="1"/>
    <col min="4354" max="4354" width="8" style="80" customWidth="1"/>
    <col min="4355" max="4355" width="7.875" style="80" customWidth="1"/>
    <col min="4356" max="4357" width="7.875" style="80" hidden="1" customWidth="1"/>
    <col min="4358" max="4605" width="7.875" style="80"/>
    <col min="4606" max="4606" width="35.75" style="80" customWidth="1"/>
    <col min="4607" max="4607" width="7.875" style="80" hidden="1" customWidth="1"/>
    <col min="4608" max="4609" width="12" style="80" customWidth="1"/>
    <col min="4610" max="4610" width="8" style="80" customWidth="1"/>
    <col min="4611" max="4611" width="7.875" style="80" customWidth="1"/>
    <col min="4612" max="4613" width="7.875" style="80" hidden="1" customWidth="1"/>
    <col min="4614" max="4861" width="7.875" style="80"/>
    <col min="4862" max="4862" width="35.75" style="80" customWidth="1"/>
    <col min="4863" max="4863" width="7.875" style="80" hidden="1" customWidth="1"/>
    <col min="4864" max="4865" width="12" style="80" customWidth="1"/>
    <col min="4866" max="4866" width="8" style="80" customWidth="1"/>
    <col min="4867" max="4867" width="7.875" style="80" customWidth="1"/>
    <col min="4868" max="4869" width="7.875" style="80" hidden="1" customWidth="1"/>
    <col min="4870" max="5117" width="7.875" style="80"/>
    <col min="5118" max="5118" width="35.75" style="80" customWidth="1"/>
    <col min="5119" max="5119" width="7.875" style="80" hidden="1" customWidth="1"/>
    <col min="5120" max="5121" width="12" style="80" customWidth="1"/>
    <col min="5122" max="5122" width="8" style="80" customWidth="1"/>
    <col min="5123" max="5123" width="7.875" style="80" customWidth="1"/>
    <col min="5124" max="5125" width="7.875" style="80" hidden="1" customWidth="1"/>
    <col min="5126" max="5373" width="7.875" style="80"/>
    <col min="5374" max="5374" width="35.75" style="80" customWidth="1"/>
    <col min="5375" max="5375" width="7.875" style="80" hidden="1" customWidth="1"/>
    <col min="5376" max="5377" width="12" style="80" customWidth="1"/>
    <col min="5378" max="5378" width="8" style="80" customWidth="1"/>
    <col min="5379" max="5379" width="7.875" style="80" customWidth="1"/>
    <col min="5380" max="5381" width="7.875" style="80" hidden="1" customWidth="1"/>
    <col min="5382" max="5629" width="7.875" style="80"/>
    <col min="5630" max="5630" width="35.75" style="80" customWidth="1"/>
    <col min="5631" max="5631" width="7.875" style="80" hidden="1" customWidth="1"/>
    <col min="5632" max="5633" width="12" style="80" customWidth="1"/>
    <col min="5634" max="5634" width="8" style="80" customWidth="1"/>
    <col min="5635" max="5635" width="7.875" style="80" customWidth="1"/>
    <col min="5636" max="5637" width="7.875" style="80" hidden="1" customWidth="1"/>
    <col min="5638" max="5885" width="7.875" style="80"/>
    <col min="5886" max="5886" width="35.75" style="80" customWidth="1"/>
    <col min="5887" max="5887" width="7.875" style="80" hidden="1" customWidth="1"/>
    <col min="5888" max="5889" width="12" style="80" customWidth="1"/>
    <col min="5890" max="5890" width="8" style="80" customWidth="1"/>
    <col min="5891" max="5891" width="7.875" style="80" customWidth="1"/>
    <col min="5892" max="5893" width="7.875" style="80" hidden="1" customWidth="1"/>
    <col min="5894" max="6141" width="7.875" style="80"/>
    <col min="6142" max="6142" width="35.75" style="80" customWidth="1"/>
    <col min="6143" max="6143" width="7.875" style="80" hidden="1" customWidth="1"/>
    <col min="6144" max="6145" width="12" style="80" customWidth="1"/>
    <col min="6146" max="6146" width="8" style="80" customWidth="1"/>
    <col min="6147" max="6147" width="7.875" style="80" customWidth="1"/>
    <col min="6148" max="6149" width="7.875" style="80" hidden="1" customWidth="1"/>
    <col min="6150" max="6397" width="7.875" style="80"/>
    <col min="6398" max="6398" width="35.75" style="80" customWidth="1"/>
    <col min="6399" max="6399" width="7.875" style="80" hidden="1" customWidth="1"/>
    <col min="6400" max="6401" width="12" style="80" customWidth="1"/>
    <col min="6402" max="6402" width="8" style="80" customWidth="1"/>
    <col min="6403" max="6403" width="7.875" style="80" customWidth="1"/>
    <col min="6404" max="6405" width="7.875" style="80" hidden="1" customWidth="1"/>
    <col min="6406" max="6653" width="7.875" style="80"/>
    <col min="6654" max="6654" width="35.75" style="80" customWidth="1"/>
    <col min="6655" max="6655" width="7.875" style="80" hidden="1" customWidth="1"/>
    <col min="6656" max="6657" width="12" style="80" customWidth="1"/>
    <col min="6658" max="6658" width="8" style="80" customWidth="1"/>
    <col min="6659" max="6659" width="7.875" style="80" customWidth="1"/>
    <col min="6660" max="6661" width="7.875" style="80" hidden="1" customWidth="1"/>
    <col min="6662" max="6909" width="7.875" style="80"/>
    <col min="6910" max="6910" width="35.75" style="80" customWidth="1"/>
    <col min="6911" max="6911" width="7.875" style="80" hidden="1" customWidth="1"/>
    <col min="6912" max="6913" width="12" style="80" customWidth="1"/>
    <col min="6914" max="6914" width="8" style="80" customWidth="1"/>
    <col min="6915" max="6915" width="7.875" style="80" customWidth="1"/>
    <col min="6916" max="6917" width="7.875" style="80" hidden="1" customWidth="1"/>
    <col min="6918" max="7165" width="7.875" style="80"/>
    <col min="7166" max="7166" width="35.75" style="80" customWidth="1"/>
    <col min="7167" max="7167" width="7.875" style="80" hidden="1" customWidth="1"/>
    <col min="7168" max="7169" width="12" style="80" customWidth="1"/>
    <col min="7170" max="7170" width="8" style="80" customWidth="1"/>
    <col min="7171" max="7171" width="7.875" style="80" customWidth="1"/>
    <col min="7172" max="7173" width="7.875" style="80" hidden="1" customWidth="1"/>
    <col min="7174" max="7421" width="7.875" style="80"/>
    <col min="7422" max="7422" width="35.75" style="80" customWidth="1"/>
    <col min="7423" max="7423" width="7.875" style="80" hidden="1" customWidth="1"/>
    <col min="7424" max="7425" width="12" style="80" customWidth="1"/>
    <col min="7426" max="7426" width="8" style="80" customWidth="1"/>
    <col min="7427" max="7427" width="7.875" style="80" customWidth="1"/>
    <col min="7428" max="7429" width="7.875" style="80" hidden="1" customWidth="1"/>
    <col min="7430" max="7677" width="7.875" style="80"/>
    <col min="7678" max="7678" width="35.75" style="80" customWidth="1"/>
    <col min="7679" max="7679" width="7.875" style="80" hidden="1" customWidth="1"/>
    <col min="7680" max="7681" width="12" style="80" customWidth="1"/>
    <col min="7682" max="7682" width="8" style="80" customWidth="1"/>
    <col min="7683" max="7683" width="7.875" style="80" customWidth="1"/>
    <col min="7684" max="7685" width="7.875" style="80" hidden="1" customWidth="1"/>
    <col min="7686" max="7933" width="7.875" style="80"/>
    <col min="7934" max="7934" width="35.75" style="80" customWidth="1"/>
    <col min="7935" max="7935" width="7.875" style="80" hidden="1" customWidth="1"/>
    <col min="7936" max="7937" width="12" style="80" customWidth="1"/>
    <col min="7938" max="7938" width="8" style="80" customWidth="1"/>
    <col min="7939" max="7939" width="7.875" style="80" customWidth="1"/>
    <col min="7940" max="7941" width="7.875" style="80" hidden="1" customWidth="1"/>
    <col min="7942" max="8189" width="7.875" style="80"/>
    <col min="8190" max="8190" width="35.75" style="80" customWidth="1"/>
    <col min="8191" max="8191" width="7.875" style="80" hidden="1" customWidth="1"/>
    <col min="8192" max="8193" width="12" style="80" customWidth="1"/>
    <col min="8194" max="8194" width="8" style="80" customWidth="1"/>
    <col min="8195" max="8195" width="7.875" style="80" customWidth="1"/>
    <col min="8196" max="8197" width="7.875" style="80" hidden="1" customWidth="1"/>
    <col min="8198" max="8445" width="7.875" style="80"/>
    <col min="8446" max="8446" width="35.75" style="80" customWidth="1"/>
    <col min="8447" max="8447" width="7.875" style="80" hidden="1" customWidth="1"/>
    <col min="8448" max="8449" width="12" style="80" customWidth="1"/>
    <col min="8450" max="8450" width="8" style="80" customWidth="1"/>
    <col min="8451" max="8451" width="7.875" style="80" customWidth="1"/>
    <col min="8452" max="8453" width="7.875" style="80" hidden="1" customWidth="1"/>
    <col min="8454" max="8701" width="7.875" style="80"/>
    <col min="8702" max="8702" width="35.75" style="80" customWidth="1"/>
    <col min="8703" max="8703" width="7.875" style="80" hidden="1" customWidth="1"/>
    <col min="8704" max="8705" width="12" style="80" customWidth="1"/>
    <col min="8706" max="8706" width="8" style="80" customWidth="1"/>
    <col min="8707" max="8707" width="7.875" style="80" customWidth="1"/>
    <col min="8708" max="8709" width="7.875" style="80" hidden="1" customWidth="1"/>
    <col min="8710" max="8957" width="7.875" style="80"/>
    <col min="8958" max="8958" width="35.75" style="80" customWidth="1"/>
    <col min="8959" max="8959" width="7.875" style="80" hidden="1" customWidth="1"/>
    <col min="8960" max="8961" width="12" style="80" customWidth="1"/>
    <col min="8962" max="8962" width="8" style="80" customWidth="1"/>
    <col min="8963" max="8963" width="7.875" style="80" customWidth="1"/>
    <col min="8964" max="8965" width="7.875" style="80" hidden="1" customWidth="1"/>
    <col min="8966" max="9213" width="7.875" style="80"/>
    <col min="9214" max="9214" width="35.75" style="80" customWidth="1"/>
    <col min="9215" max="9215" width="7.875" style="80" hidden="1" customWidth="1"/>
    <col min="9216" max="9217" width="12" style="80" customWidth="1"/>
    <col min="9218" max="9218" width="8" style="80" customWidth="1"/>
    <col min="9219" max="9219" width="7.875" style="80" customWidth="1"/>
    <col min="9220" max="9221" width="7.875" style="80" hidden="1" customWidth="1"/>
    <col min="9222" max="9469" width="7.875" style="80"/>
    <col min="9470" max="9470" width="35.75" style="80" customWidth="1"/>
    <col min="9471" max="9471" width="7.875" style="80" hidden="1" customWidth="1"/>
    <col min="9472" max="9473" width="12" style="80" customWidth="1"/>
    <col min="9474" max="9474" width="8" style="80" customWidth="1"/>
    <col min="9475" max="9475" width="7.875" style="80" customWidth="1"/>
    <col min="9476" max="9477" width="7.875" style="80" hidden="1" customWidth="1"/>
    <col min="9478" max="9725" width="7.875" style="80"/>
    <col min="9726" max="9726" width="35.75" style="80" customWidth="1"/>
    <col min="9727" max="9727" width="7.875" style="80" hidden="1" customWidth="1"/>
    <col min="9728" max="9729" width="12" style="80" customWidth="1"/>
    <col min="9730" max="9730" width="8" style="80" customWidth="1"/>
    <col min="9731" max="9731" width="7.875" style="80" customWidth="1"/>
    <col min="9732" max="9733" width="7.875" style="80" hidden="1" customWidth="1"/>
    <col min="9734" max="9981" width="7.875" style="80"/>
    <col min="9982" max="9982" width="35.75" style="80" customWidth="1"/>
    <col min="9983" max="9983" width="7.875" style="80" hidden="1" customWidth="1"/>
    <col min="9984" max="9985" width="12" style="80" customWidth="1"/>
    <col min="9986" max="9986" width="8" style="80" customWidth="1"/>
    <col min="9987" max="9987" width="7.875" style="80" customWidth="1"/>
    <col min="9988" max="9989" width="7.875" style="80" hidden="1" customWidth="1"/>
    <col min="9990" max="10237" width="7.875" style="80"/>
    <col min="10238" max="10238" width="35.75" style="80" customWidth="1"/>
    <col min="10239" max="10239" width="7.875" style="80" hidden="1" customWidth="1"/>
    <col min="10240" max="10241" width="12" style="80" customWidth="1"/>
    <col min="10242" max="10242" width="8" style="80" customWidth="1"/>
    <col min="10243" max="10243" width="7.875" style="80" customWidth="1"/>
    <col min="10244" max="10245" width="7.875" style="80" hidden="1" customWidth="1"/>
    <col min="10246" max="10493" width="7.875" style="80"/>
    <col min="10494" max="10494" width="35.75" style="80" customWidth="1"/>
    <col min="10495" max="10495" width="7.875" style="80" hidden="1" customWidth="1"/>
    <col min="10496" max="10497" width="12" style="80" customWidth="1"/>
    <col min="10498" max="10498" width="8" style="80" customWidth="1"/>
    <col min="10499" max="10499" width="7.875" style="80" customWidth="1"/>
    <col min="10500" max="10501" width="7.875" style="80" hidden="1" customWidth="1"/>
    <col min="10502" max="10749" width="7.875" style="80"/>
    <col min="10750" max="10750" width="35.75" style="80" customWidth="1"/>
    <col min="10751" max="10751" width="7.875" style="80" hidden="1" customWidth="1"/>
    <col min="10752" max="10753" width="12" style="80" customWidth="1"/>
    <col min="10754" max="10754" width="8" style="80" customWidth="1"/>
    <col min="10755" max="10755" width="7.875" style="80" customWidth="1"/>
    <col min="10756" max="10757" width="7.875" style="80" hidden="1" customWidth="1"/>
    <col min="10758" max="11005" width="7.875" style="80"/>
    <col min="11006" max="11006" width="35.75" style="80" customWidth="1"/>
    <col min="11007" max="11007" width="7.875" style="80" hidden="1" customWidth="1"/>
    <col min="11008" max="11009" width="12" style="80" customWidth="1"/>
    <col min="11010" max="11010" width="8" style="80" customWidth="1"/>
    <col min="11011" max="11011" width="7.875" style="80" customWidth="1"/>
    <col min="11012" max="11013" width="7.875" style="80" hidden="1" customWidth="1"/>
    <col min="11014" max="11261" width="7.875" style="80"/>
    <col min="11262" max="11262" width="35.75" style="80" customWidth="1"/>
    <col min="11263" max="11263" width="7.875" style="80" hidden="1" customWidth="1"/>
    <col min="11264" max="11265" width="12" style="80" customWidth="1"/>
    <col min="11266" max="11266" width="8" style="80" customWidth="1"/>
    <col min="11267" max="11267" width="7.875" style="80" customWidth="1"/>
    <col min="11268" max="11269" width="7.875" style="80" hidden="1" customWidth="1"/>
    <col min="11270" max="11517" width="7.875" style="80"/>
    <col min="11518" max="11518" width="35.75" style="80" customWidth="1"/>
    <col min="11519" max="11519" width="7.875" style="80" hidden="1" customWidth="1"/>
    <col min="11520" max="11521" width="12" style="80" customWidth="1"/>
    <col min="11522" max="11522" width="8" style="80" customWidth="1"/>
    <col min="11523" max="11523" width="7.875" style="80" customWidth="1"/>
    <col min="11524" max="11525" width="7.875" style="80" hidden="1" customWidth="1"/>
    <col min="11526" max="11773" width="7.875" style="80"/>
    <col min="11774" max="11774" width="35.75" style="80" customWidth="1"/>
    <col min="11775" max="11775" width="7.875" style="80" hidden="1" customWidth="1"/>
    <col min="11776" max="11777" width="12" style="80" customWidth="1"/>
    <col min="11778" max="11778" width="8" style="80" customWidth="1"/>
    <col min="11779" max="11779" width="7.875" style="80" customWidth="1"/>
    <col min="11780" max="11781" width="7.875" style="80" hidden="1" customWidth="1"/>
    <col min="11782" max="12029" width="7.875" style="80"/>
    <col min="12030" max="12030" width="35.75" style="80" customWidth="1"/>
    <col min="12031" max="12031" width="7.875" style="80" hidden="1" customWidth="1"/>
    <col min="12032" max="12033" width="12" style="80" customWidth="1"/>
    <col min="12034" max="12034" width="8" style="80" customWidth="1"/>
    <col min="12035" max="12035" width="7.875" style="80" customWidth="1"/>
    <col min="12036" max="12037" width="7.875" style="80" hidden="1" customWidth="1"/>
    <col min="12038" max="12285" width="7.875" style="80"/>
    <col min="12286" max="12286" width="35.75" style="80" customWidth="1"/>
    <col min="12287" max="12287" width="7.875" style="80" hidden="1" customWidth="1"/>
    <col min="12288" max="12289" width="12" style="80" customWidth="1"/>
    <col min="12290" max="12290" width="8" style="80" customWidth="1"/>
    <col min="12291" max="12291" width="7.875" style="80" customWidth="1"/>
    <col min="12292" max="12293" width="7.875" style="80" hidden="1" customWidth="1"/>
    <col min="12294" max="12541" width="7.875" style="80"/>
    <col min="12542" max="12542" width="35.75" style="80" customWidth="1"/>
    <col min="12543" max="12543" width="7.875" style="80" hidden="1" customWidth="1"/>
    <col min="12544" max="12545" width="12" style="80" customWidth="1"/>
    <col min="12546" max="12546" width="8" style="80" customWidth="1"/>
    <col min="12547" max="12547" width="7.875" style="80" customWidth="1"/>
    <col min="12548" max="12549" width="7.875" style="80" hidden="1" customWidth="1"/>
    <col min="12550" max="12797" width="7.875" style="80"/>
    <col min="12798" max="12798" width="35.75" style="80" customWidth="1"/>
    <col min="12799" max="12799" width="7.875" style="80" hidden="1" customWidth="1"/>
    <col min="12800" max="12801" width="12" style="80" customWidth="1"/>
    <col min="12802" max="12802" width="8" style="80" customWidth="1"/>
    <col min="12803" max="12803" width="7.875" style="80" customWidth="1"/>
    <col min="12804" max="12805" width="7.875" style="80" hidden="1" customWidth="1"/>
    <col min="12806" max="13053" width="7.875" style="80"/>
    <col min="13054" max="13054" width="35.75" style="80" customWidth="1"/>
    <col min="13055" max="13055" width="7.875" style="80" hidden="1" customWidth="1"/>
    <col min="13056" max="13057" width="12" style="80" customWidth="1"/>
    <col min="13058" max="13058" width="8" style="80" customWidth="1"/>
    <col min="13059" max="13059" width="7.875" style="80" customWidth="1"/>
    <col min="13060" max="13061" width="7.875" style="80" hidden="1" customWidth="1"/>
    <col min="13062" max="13309" width="7.875" style="80"/>
    <col min="13310" max="13310" width="35.75" style="80" customWidth="1"/>
    <col min="13311" max="13311" width="7.875" style="80" hidden="1" customWidth="1"/>
    <col min="13312" max="13313" width="12" style="80" customWidth="1"/>
    <col min="13314" max="13314" width="8" style="80" customWidth="1"/>
    <col min="13315" max="13315" width="7.875" style="80" customWidth="1"/>
    <col min="13316" max="13317" width="7.875" style="80" hidden="1" customWidth="1"/>
    <col min="13318" max="13565" width="7.875" style="80"/>
    <col min="13566" max="13566" width="35.75" style="80" customWidth="1"/>
    <col min="13567" max="13567" width="7.875" style="80" hidden="1" customWidth="1"/>
    <col min="13568" max="13569" width="12" style="80" customWidth="1"/>
    <col min="13570" max="13570" width="8" style="80" customWidth="1"/>
    <col min="13571" max="13571" width="7.875" style="80" customWidth="1"/>
    <col min="13572" max="13573" width="7.875" style="80" hidden="1" customWidth="1"/>
    <col min="13574" max="13821" width="7.875" style="80"/>
    <col min="13822" max="13822" width="35.75" style="80" customWidth="1"/>
    <col min="13823" max="13823" width="7.875" style="80" hidden="1" customWidth="1"/>
    <col min="13824" max="13825" width="12" style="80" customWidth="1"/>
    <col min="13826" max="13826" width="8" style="80" customWidth="1"/>
    <col min="13827" max="13827" width="7.875" style="80" customWidth="1"/>
    <col min="13828" max="13829" width="7.875" style="80" hidden="1" customWidth="1"/>
    <col min="13830" max="14077" width="7.875" style="80"/>
    <col min="14078" max="14078" width="35.75" style="80" customWidth="1"/>
    <col min="14079" max="14079" width="7.875" style="80" hidden="1" customWidth="1"/>
    <col min="14080" max="14081" width="12" style="80" customWidth="1"/>
    <col min="14082" max="14082" width="8" style="80" customWidth="1"/>
    <col min="14083" max="14083" width="7.875" style="80" customWidth="1"/>
    <col min="14084" max="14085" width="7.875" style="80" hidden="1" customWidth="1"/>
    <col min="14086" max="14333" width="7.875" style="80"/>
    <col min="14334" max="14334" width="35.75" style="80" customWidth="1"/>
    <col min="14335" max="14335" width="7.875" style="80" hidden="1" customWidth="1"/>
    <col min="14336" max="14337" width="12" style="80" customWidth="1"/>
    <col min="14338" max="14338" width="8" style="80" customWidth="1"/>
    <col min="14339" max="14339" width="7.875" style="80" customWidth="1"/>
    <col min="14340" max="14341" width="7.875" style="80" hidden="1" customWidth="1"/>
    <col min="14342" max="14589" width="7.875" style="80"/>
    <col min="14590" max="14590" width="35.75" style="80" customWidth="1"/>
    <col min="14591" max="14591" width="7.875" style="80" hidden="1" customWidth="1"/>
    <col min="14592" max="14593" width="12" style="80" customWidth="1"/>
    <col min="14594" max="14594" width="8" style="80" customWidth="1"/>
    <col min="14595" max="14595" width="7.875" style="80" customWidth="1"/>
    <col min="14596" max="14597" width="7.875" style="80" hidden="1" customWidth="1"/>
    <col min="14598" max="14845" width="7.875" style="80"/>
    <col min="14846" max="14846" width="35.75" style="80" customWidth="1"/>
    <col min="14847" max="14847" width="7.875" style="80" hidden="1" customWidth="1"/>
    <col min="14848" max="14849" width="12" style="80" customWidth="1"/>
    <col min="14850" max="14850" width="8" style="80" customWidth="1"/>
    <col min="14851" max="14851" width="7.875" style="80" customWidth="1"/>
    <col min="14852" max="14853" width="7.875" style="80" hidden="1" customWidth="1"/>
    <col min="14854" max="15101" width="7.875" style="80"/>
    <col min="15102" max="15102" width="35.75" style="80" customWidth="1"/>
    <col min="15103" max="15103" width="7.875" style="80" hidden="1" customWidth="1"/>
    <col min="15104" max="15105" width="12" style="80" customWidth="1"/>
    <col min="15106" max="15106" width="8" style="80" customWidth="1"/>
    <col min="15107" max="15107" width="7.875" style="80" customWidth="1"/>
    <col min="15108" max="15109" width="7.875" style="80" hidden="1" customWidth="1"/>
    <col min="15110" max="15357" width="7.875" style="80"/>
    <col min="15358" max="15358" width="35.75" style="80" customWidth="1"/>
    <col min="15359" max="15359" width="7.875" style="80" hidden="1" customWidth="1"/>
    <col min="15360" max="15361" width="12" style="80" customWidth="1"/>
    <col min="15362" max="15362" width="8" style="80" customWidth="1"/>
    <col min="15363" max="15363" width="7.875" style="80" customWidth="1"/>
    <col min="15364" max="15365" width="7.875" style="80" hidden="1" customWidth="1"/>
    <col min="15366" max="15613" width="7.875" style="80"/>
    <col min="15614" max="15614" width="35.75" style="80" customWidth="1"/>
    <col min="15615" max="15615" width="7.875" style="80" hidden="1" customWidth="1"/>
    <col min="15616" max="15617" width="12" style="80" customWidth="1"/>
    <col min="15618" max="15618" width="8" style="80" customWidth="1"/>
    <col min="15619" max="15619" width="7.875" style="80" customWidth="1"/>
    <col min="15620" max="15621" width="7.875" style="80" hidden="1" customWidth="1"/>
    <col min="15622" max="15869" width="7.875" style="80"/>
    <col min="15870" max="15870" width="35.75" style="80" customWidth="1"/>
    <col min="15871" max="15871" width="7.875" style="80" hidden="1" customWidth="1"/>
    <col min="15872" max="15873" width="12" style="80" customWidth="1"/>
    <col min="15874" max="15874" width="8" style="80" customWidth="1"/>
    <col min="15875" max="15875" width="7.875" style="80" customWidth="1"/>
    <col min="15876" max="15877" width="7.875" style="80" hidden="1" customWidth="1"/>
    <col min="15878" max="16125" width="7.875" style="80"/>
    <col min="16126" max="16126" width="35.75" style="80" customWidth="1"/>
    <col min="16127" max="16127" width="7.875" style="80" hidden="1" customWidth="1"/>
    <col min="16128" max="16129" width="12" style="80" customWidth="1"/>
    <col min="16130" max="16130" width="8" style="80" customWidth="1"/>
    <col min="16131" max="16131" width="7.875" style="80" customWidth="1"/>
    <col min="16132" max="16133" width="7.875" style="80" hidden="1" customWidth="1"/>
    <col min="16134" max="16384" width="7.875" style="80"/>
  </cols>
  <sheetData>
    <row r="1" ht="27" customHeight="1" spans="1:2">
      <c r="A1" s="81" t="s">
        <v>657</v>
      </c>
      <c r="B1" s="82"/>
    </row>
    <row r="2" ht="45.75" customHeight="1" spans="1:2">
      <c r="A2" s="83" t="s">
        <v>32</v>
      </c>
      <c r="B2" s="84"/>
    </row>
    <row r="3" s="76" customFormat="1" ht="18.75" customHeight="1" spans="1:2">
      <c r="A3" s="85"/>
      <c r="B3" s="86" t="s">
        <v>553</v>
      </c>
    </row>
    <row r="4" s="77" customFormat="1" ht="53.25" customHeight="1" spans="1:3">
      <c r="A4" s="87" t="s">
        <v>567</v>
      </c>
      <c r="B4" s="88" t="s">
        <v>568</v>
      </c>
      <c r="C4" s="89"/>
    </row>
    <row r="5" s="78" customFormat="1" ht="53.25" customHeight="1" spans="1:3">
      <c r="A5" s="90"/>
      <c r="B5" s="90"/>
      <c r="C5" s="91"/>
    </row>
    <row r="6" s="76" customFormat="1" ht="53.25" customHeight="1" spans="1:3">
      <c r="A6" s="90"/>
      <c r="B6" s="90"/>
      <c r="C6" s="92"/>
    </row>
    <row r="7" s="76" customFormat="1" ht="53.25" customHeight="1" spans="1:3">
      <c r="A7" s="90"/>
      <c r="B7" s="90"/>
      <c r="C7" s="92"/>
    </row>
    <row r="8" s="79" customFormat="1" ht="53.25" customHeight="1" spans="1:3">
      <c r="A8" s="93" t="s">
        <v>72</v>
      </c>
      <c r="B8" s="94"/>
      <c r="C8" s="95"/>
    </row>
    <row r="11" spans="1:1">
      <c r="A11" s="96" t="s">
        <v>565</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showZeros="0" tabSelected="1" workbookViewId="0">
      <selection activeCell="A1" sqref="$A1:$XFD1048576"/>
    </sheetView>
  </sheetViews>
  <sheetFormatPr defaultColWidth="9" defaultRowHeight="15.75" outlineLevelCol="4"/>
  <cols>
    <col min="1" max="1" width="21.125" style="58" customWidth="1"/>
    <col min="2" max="2" width="39.25" style="58" customWidth="1"/>
    <col min="3" max="3" width="24.5" style="59" customWidth="1"/>
    <col min="4" max="16384" width="9" style="58"/>
  </cols>
  <sheetData>
    <row r="1" spans="1:1">
      <c r="A1" s="60" t="s">
        <v>658</v>
      </c>
    </row>
    <row r="2" ht="39.75" customHeight="1" spans="1:3">
      <c r="A2" s="34" t="s">
        <v>659</v>
      </c>
      <c r="B2" s="35"/>
      <c r="C2" s="36"/>
    </row>
    <row r="3" s="54" customFormat="1" ht="24" customHeight="1" spans="3:3">
      <c r="C3" s="61" t="s">
        <v>660</v>
      </c>
    </row>
    <row r="4" s="55" customFormat="1" ht="33" customHeight="1" spans="1:3">
      <c r="A4" s="62" t="s">
        <v>661</v>
      </c>
      <c r="B4" s="62" t="s">
        <v>662</v>
      </c>
      <c r="C4" s="63" t="s">
        <v>663</v>
      </c>
    </row>
    <row r="5" s="55" customFormat="1" ht="24.75" customHeight="1" spans="1:3">
      <c r="A5" s="64">
        <v>102</v>
      </c>
      <c r="B5" s="65" t="s">
        <v>664</v>
      </c>
      <c r="C5" s="66">
        <f>C6</f>
        <v>2451</v>
      </c>
    </row>
    <row r="6" s="56" customFormat="1" ht="24.75" customHeight="1" spans="1:3">
      <c r="A6" s="67" t="s">
        <v>665</v>
      </c>
      <c r="B6" s="68" t="s">
        <v>666</v>
      </c>
      <c r="C6" s="66">
        <f>C7+C8+C9+C12</f>
        <v>2451</v>
      </c>
    </row>
    <row r="7" s="57" customFormat="1" ht="24.75" customHeight="1" spans="1:5">
      <c r="A7" s="47">
        <v>1021001</v>
      </c>
      <c r="B7" s="69" t="s">
        <v>667</v>
      </c>
      <c r="C7" s="70">
        <v>399</v>
      </c>
      <c r="E7" s="71"/>
    </row>
    <row r="8" s="54" customFormat="1" ht="24.75" customHeight="1" spans="1:3">
      <c r="A8" s="47">
        <v>1021002</v>
      </c>
      <c r="B8" s="69" t="s">
        <v>668</v>
      </c>
      <c r="C8" s="70">
        <v>2010</v>
      </c>
    </row>
    <row r="9" s="55" customFormat="1" ht="24.75" customHeight="1" spans="1:3">
      <c r="A9" s="47">
        <v>1021003</v>
      </c>
      <c r="B9" s="69" t="s">
        <v>669</v>
      </c>
      <c r="C9" s="70">
        <v>37</v>
      </c>
    </row>
    <row r="10" s="54" customFormat="1" ht="24.75" customHeight="1" spans="1:5">
      <c r="A10" s="47">
        <v>1021004</v>
      </c>
      <c r="B10" s="69" t="s">
        <v>670</v>
      </c>
      <c r="C10" s="70">
        <v>0</v>
      </c>
      <c r="E10" s="72"/>
    </row>
    <row r="11" s="54" customFormat="1" ht="24.75" customHeight="1" spans="1:3">
      <c r="A11" s="47">
        <v>1021005</v>
      </c>
      <c r="B11" s="69" t="s">
        <v>671</v>
      </c>
      <c r="C11" s="70">
        <v>0</v>
      </c>
    </row>
    <row r="12" s="55" customFormat="1" ht="24.75" customHeight="1" spans="1:3">
      <c r="A12" s="47">
        <v>1021099</v>
      </c>
      <c r="B12" s="69" t="s">
        <v>672</v>
      </c>
      <c r="C12" s="70">
        <v>5</v>
      </c>
    </row>
    <row r="13" s="54" customFormat="1" ht="24.75" customHeight="1" spans="1:5">
      <c r="A13" s="64">
        <v>110</v>
      </c>
      <c r="B13" s="65" t="s">
        <v>673</v>
      </c>
      <c r="C13" s="70">
        <v>3103</v>
      </c>
      <c r="E13" s="72"/>
    </row>
    <row r="14" s="55" customFormat="1" ht="24.75" customHeight="1" spans="1:3">
      <c r="A14" s="67">
        <v>11008</v>
      </c>
      <c r="B14" s="68" t="s">
        <v>674</v>
      </c>
      <c r="C14" s="70">
        <v>3103</v>
      </c>
    </row>
    <row r="15" s="55" customFormat="1" ht="24.75" customHeight="1" spans="1:3">
      <c r="A15" s="47">
        <v>1100803</v>
      </c>
      <c r="B15" s="51" t="s">
        <v>675</v>
      </c>
      <c r="C15" s="70">
        <v>3103</v>
      </c>
    </row>
    <row r="16" ht="30" customHeight="1" spans="1:3">
      <c r="A16" s="73" t="s">
        <v>676</v>
      </c>
      <c r="B16" s="74"/>
      <c r="C16" s="66">
        <f>C5+C13</f>
        <v>5554</v>
      </c>
    </row>
    <row r="17" spans="2:4">
      <c r="B17" s="75" t="s">
        <v>73</v>
      </c>
      <c r="D17" s="75" t="s">
        <v>73</v>
      </c>
    </row>
    <row r="18" spans="2:4">
      <c r="B18" s="75" t="s">
        <v>73</v>
      </c>
      <c r="D18" s="75" t="s">
        <v>73</v>
      </c>
    </row>
    <row r="19" spans="2:4">
      <c r="B19" s="75" t="s">
        <v>73</v>
      </c>
      <c r="D19" s="75" t="s">
        <v>73</v>
      </c>
    </row>
    <row r="20" spans="2:4">
      <c r="B20" s="75" t="s">
        <v>73</v>
      </c>
      <c r="D20" s="75" t="s">
        <v>73</v>
      </c>
    </row>
    <row r="21" spans="2:4">
      <c r="B21" s="75" t="s">
        <v>73</v>
      </c>
      <c r="D21" s="75" t="s">
        <v>73</v>
      </c>
    </row>
    <row r="22" spans="2:4">
      <c r="B22" s="75" t="s">
        <v>73</v>
      </c>
      <c r="D22" s="75" t="s">
        <v>73</v>
      </c>
    </row>
  </sheetData>
  <mergeCells count="2">
    <mergeCell ref="A2:C2"/>
    <mergeCell ref="A16:B16"/>
  </mergeCells>
  <printOptions horizontalCentered="1"/>
  <pageMargins left="0.919444444444445" right="0.747916666666667" top="0.984027777777778" bottom="0.984027777777778" header="0.511805555555556" footer="0.511805555555556"/>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showZeros="0" workbookViewId="0">
      <selection activeCell="E2" sqref="E2"/>
    </sheetView>
  </sheetViews>
  <sheetFormatPr defaultColWidth="7" defaultRowHeight="15" outlineLevelCol="2"/>
  <cols>
    <col min="1" max="1" width="15.875" style="31" customWidth="1"/>
    <col min="2" max="2" width="46.625" style="28" customWidth="1"/>
    <col min="3" max="3" width="15.75" style="32" customWidth="1"/>
    <col min="4" max="16384" width="7" style="33"/>
  </cols>
  <sheetData>
    <row r="1" spans="1:1">
      <c r="A1" s="27" t="s">
        <v>677</v>
      </c>
    </row>
    <row r="2" ht="37.5" customHeight="1" spans="1:3">
      <c r="A2" s="34" t="s">
        <v>36</v>
      </c>
      <c r="B2" s="35"/>
      <c r="C2" s="36"/>
    </row>
    <row r="3" s="28" customFormat="1" ht="21" customHeight="1" spans="1:3">
      <c r="A3" s="31"/>
      <c r="C3" s="37" t="s">
        <v>660</v>
      </c>
    </row>
    <row r="4" s="28" customFormat="1" ht="27" customHeight="1" spans="1:3">
      <c r="A4" s="38" t="s">
        <v>661</v>
      </c>
      <c r="B4" s="39" t="s">
        <v>662</v>
      </c>
      <c r="C4" s="40" t="s">
        <v>663</v>
      </c>
    </row>
    <row r="5" s="28" customFormat="1" ht="26.25" customHeight="1" spans="1:3">
      <c r="A5" s="41" t="s">
        <v>678</v>
      </c>
      <c r="B5" s="42" t="s">
        <v>679</v>
      </c>
      <c r="C5" s="43">
        <f>C6</f>
        <v>1915</v>
      </c>
    </row>
    <row r="6" s="29" customFormat="1" ht="26.25" customHeight="1" spans="1:3">
      <c r="A6" s="44" t="s">
        <v>680</v>
      </c>
      <c r="B6" s="45" t="s">
        <v>681</v>
      </c>
      <c r="C6" s="46">
        <f>C7+C8+C9+C10</f>
        <v>1915</v>
      </c>
    </row>
    <row r="7" s="30" customFormat="1" ht="26.25" customHeight="1" spans="1:3">
      <c r="A7" s="47" t="s">
        <v>682</v>
      </c>
      <c r="B7" s="48" t="s">
        <v>683</v>
      </c>
      <c r="C7" s="46">
        <v>1892</v>
      </c>
    </row>
    <row r="8" s="28" customFormat="1" ht="26.25" customHeight="1" spans="1:3">
      <c r="A8" s="47">
        <v>2091002</v>
      </c>
      <c r="B8" s="48" t="s">
        <v>684</v>
      </c>
      <c r="C8" s="46">
        <v>21</v>
      </c>
    </row>
    <row r="9" s="28" customFormat="1" ht="26.25" customHeight="1" spans="1:3">
      <c r="A9" s="47">
        <v>2091003</v>
      </c>
      <c r="B9" s="48" t="s">
        <v>685</v>
      </c>
      <c r="C9" s="46">
        <v>0</v>
      </c>
    </row>
    <row r="10" s="28" customFormat="1" ht="26.25" customHeight="1" spans="1:3">
      <c r="A10" s="47">
        <v>2091099</v>
      </c>
      <c r="B10" s="48" t="s">
        <v>686</v>
      </c>
      <c r="C10" s="46">
        <v>2</v>
      </c>
    </row>
    <row r="11" s="28" customFormat="1" ht="26.25" customHeight="1" spans="1:3">
      <c r="A11" s="49" t="s">
        <v>687</v>
      </c>
      <c r="B11" s="50" t="s">
        <v>688</v>
      </c>
      <c r="C11" s="46">
        <f>C12</f>
        <v>3639</v>
      </c>
    </row>
    <row r="12" s="28" customFormat="1" ht="26.25" customHeight="1" spans="1:3">
      <c r="A12" s="44">
        <v>23009</v>
      </c>
      <c r="B12" s="45" t="s">
        <v>689</v>
      </c>
      <c r="C12" s="46">
        <f>C13</f>
        <v>3639</v>
      </c>
    </row>
    <row r="13" s="28" customFormat="1" ht="26.25" customHeight="1" spans="1:3">
      <c r="A13" s="47" t="s">
        <v>690</v>
      </c>
      <c r="B13" s="51" t="s">
        <v>691</v>
      </c>
      <c r="C13" s="46">
        <f>'[1]附表1-17'!C16-C5</f>
        <v>3639</v>
      </c>
    </row>
    <row r="14" ht="32.25" customHeight="1" spans="1:3">
      <c r="A14" s="52" t="s">
        <v>676</v>
      </c>
      <c r="B14" s="53"/>
      <c r="C14" s="43">
        <f>C5+C11</f>
        <v>5554</v>
      </c>
    </row>
    <row r="15" ht="19.5" customHeight="1"/>
    <row r="16"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sheetData>
  <mergeCells count="2">
    <mergeCell ref="A2:C2"/>
    <mergeCell ref="A14:B14"/>
  </mergeCells>
  <printOptions horizontalCentered="1"/>
  <pageMargins left="0.747916666666667" right="0.747916666666667" top="0.984027777777778" bottom="0.984027777777778" header="0.511805555555556" footer="0.511805555555556"/>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A1" sqref="$A1:$XFD1048576"/>
    </sheetView>
  </sheetViews>
  <sheetFormatPr defaultColWidth="7.875" defaultRowHeight="15.75" outlineLevelCol="3"/>
  <cols>
    <col min="1" max="1" width="38.625" style="7" customWidth="1"/>
    <col min="2" max="2" width="33.5" style="186" customWidth="1"/>
    <col min="3" max="242" width="7.875" style="7"/>
    <col min="243" max="243" width="35.75" style="7" customWidth="1"/>
    <col min="244" max="244" width="7.875" style="7" hidden="1" customWidth="1"/>
    <col min="245" max="246" width="12" style="7" customWidth="1"/>
    <col min="247" max="247" width="8" style="7" customWidth="1"/>
    <col min="248" max="248" width="7.875" style="7" customWidth="1"/>
    <col min="249" max="250" width="7.875" style="7" hidden="1" customWidth="1"/>
    <col min="251" max="498" width="7.875" style="7"/>
    <col min="499" max="499" width="35.75" style="7" customWidth="1"/>
    <col min="500" max="500" width="7.875" style="7" hidden="1" customWidth="1"/>
    <col min="501" max="502" width="12" style="7" customWidth="1"/>
    <col min="503" max="503" width="8" style="7" customWidth="1"/>
    <col min="504" max="504" width="7.875" style="7" customWidth="1"/>
    <col min="505" max="506" width="7.875" style="7" hidden="1" customWidth="1"/>
    <col min="507" max="754" width="7.875" style="7"/>
    <col min="755" max="755" width="35.75" style="7" customWidth="1"/>
    <col min="756" max="756" width="7.875" style="7" hidden="1" customWidth="1"/>
    <col min="757" max="758" width="12" style="7" customWidth="1"/>
    <col min="759" max="759" width="8" style="7" customWidth="1"/>
    <col min="760" max="760" width="7.875" style="7" customWidth="1"/>
    <col min="761" max="762" width="7.875" style="7" hidden="1" customWidth="1"/>
    <col min="763" max="1010" width="7.875" style="7"/>
    <col min="1011" max="1011" width="35.75" style="7" customWidth="1"/>
    <col min="1012" max="1012" width="7.875" style="7" hidden="1" customWidth="1"/>
    <col min="1013" max="1014" width="12" style="7" customWidth="1"/>
    <col min="1015" max="1015" width="8" style="7" customWidth="1"/>
    <col min="1016" max="1016" width="7.875" style="7" customWidth="1"/>
    <col min="1017" max="1018" width="7.875" style="7" hidden="1" customWidth="1"/>
    <col min="1019" max="1266" width="7.875" style="7"/>
    <col min="1267" max="1267" width="35.75" style="7" customWidth="1"/>
    <col min="1268" max="1268" width="7.875" style="7" hidden="1" customWidth="1"/>
    <col min="1269" max="1270" width="12" style="7" customWidth="1"/>
    <col min="1271" max="1271" width="8" style="7" customWidth="1"/>
    <col min="1272" max="1272" width="7.875" style="7" customWidth="1"/>
    <col min="1273" max="1274" width="7.875" style="7" hidden="1" customWidth="1"/>
    <col min="1275" max="1522" width="7.875" style="7"/>
    <col min="1523" max="1523" width="35.75" style="7" customWidth="1"/>
    <col min="1524" max="1524" width="7.875" style="7" hidden="1" customWidth="1"/>
    <col min="1525" max="1526" width="12" style="7" customWidth="1"/>
    <col min="1527" max="1527" width="8" style="7" customWidth="1"/>
    <col min="1528" max="1528" width="7.875" style="7" customWidth="1"/>
    <col min="1529" max="1530" width="7.875" style="7" hidden="1" customWidth="1"/>
    <col min="1531" max="1778" width="7.875" style="7"/>
    <col min="1779" max="1779" width="35.75" style="7" customWidth="1"/>
    <col min="1780" max="1780" width="7.875" style="7" hidden="1" customWidth="1"/>
    <col min="1781" max="1782" width="12" style="7" customWidth="1"/>
    <col min="1783" max="1783" width="8" style="7" customWidth="1"/>
    <col min="1784" max="1784" width="7.875" style="7" customWidth="1"/>
    <col min="1785" max="1786" width="7.875" style="7" hidden="1" customWidth="1"/>
    <col min="1787" max="2034" width="7.875" style="7"/>
    <col min="2035" max="2035" width="35.75" style="7" customWidth="1"/>
    <col min="2036" max="2036" width="7.875" style="7" hidden="1" customWidth="1"/>
    <col min="2037" max="2038" width="12" style="7" customWidth="1"/>
    <col min="2039" max="2039" width="8" style="7" customWidth="1"/>
    <col min="2040" max="2040" width="7.875" style="7" customWidth="1"/>
    <col min="2041" max="2042" width="7.875" style="7" hidden="1" customWidth="1"/>
    <col min="2043" max="2290" width="7.875" style="7"/>
    <col min="2291" max="2291" width="35.75" style="7" customWidth="1"/>
    <col min="2292" max="2292" width="7.875" style="7" hidden="1" customWidth="1"/>
    <col min="2293" max="2294" width="12" style="7" customWidth="1"/>
    <col min="2295" max="2295" width="8" style="7" customWidth="1"/>
    <col min="2296" max="2296" width="7.875" style="7" customWidth="1"/>
    <col min="2297" max="2298" width="7.875" style="7" hidden="1" customWidth="1"/>
    <col min="2299" max="2546" width="7.875" style="7"/>
    <col min="2547" max="2547" width="35.75" style="7" customWidth="1"/>
    <col min="2548" max="2548" width="7.875" style="7" hidden="1" customWidth="1"/>
    <col min="2549" max="2550" width="12" style="7" customWidth="1"/>
    <col min="2551" max="2551" width="8" style="7" customWidth="1"/>
    <col min="2552" max="2552" width="7.875" style="7" customWidth="1"/>
    <col min="2553" max="2554" width="7.875" style="7" hidden="1" customWidth="1"/>
    <col min="2555" max="2802" width="7.875" style="7"/>
    <col min="2803" max="2803" width="35.75" style="7" customWidth="1"/>
    <col min="2804" max="2804" width="7.875" style="7" hidden="1" customWidth="1"/>
    <col min="2805" max="2806" width="12" style="7" customWidth="1"/>
    <col min="2807" max="2807" width="8" style="7" customWidth="1"/>
    <col min="2808" max="2808" width="7.875" style="7" customWidth="1"/>
    <col min="2809" max="2810" width="7.875" style="7" hidden="1" customWidth="1"/>
    <col min="2811" max="3058" width="7.875" style="7"/>
    <col min="3059" max="3059" width="35.75" style="7" customWidth="1"/>
    <col min="3060" max="3060" width="7.875" style="7" hidden="1" customWidth="1"/>
    <col min="3061" max="3062" width="12" style="7" customWidth="1"/>
    <col min="3063" max="3063" width="8" style="7" customWidth="1"/>
    <col min="3064" max="3064" width="7.875" style="7" customWidth="1"/>
    <col min="3065" max="3066" width="7.875" style="7" hidden="1" customWidth="1"/>
    <col min="3067" max="3314" width="7.875" style="7"/>
    <col min="3315" max="3315" width="35.75" style="7" customWidth="1"/>
    <col min="3316" max="3316" width="7.875" style="7" hidden="1" customWidth="1"/>
    <col min="3317" max="3318" width="12" style="7" customWidth="1"/>
    <col min="3319" max="3319" width="8" style="7" customWidth="1"/>
    <col min="3320" max="3320" width="7.875" style="7" customWidth="1"/>
    <col min="3321" max="3322" width="7.875" style="7" hidden="1" customWidth="1"/>
    <col min="3323" max="3570" width="7.875" style="7"/>
    <col min="3571" max="3571" width="35.75" style="7" customWidth="1"/>
    <col min="3572" max="3572" width="7.875" style="7" hidden="1" customWidth="1"/>
    <col min="3573" max="3574" width="12" style="7" customWidth="1"/>
    <col min="3575" max="3575" width="8" style="7" customWidth="1"/>
    <col min="3576" max="3576" width="7.875" style="7" customWidth="1"/>
    <col min="3577" max="3578" width="7.875" style="7" hidden="1" customWidth="1"/>
    <col min="3579" max="3826" width="7.875" style="7"/>
    <col min="3827" max="3827" width="35.75" style="7" customWidth="1"/>
    <col min="3828" max="3828" width="7.875" style="7" hidden="1" customWidth="1"/>
    <col min="3829" max="3830" width="12" style="7" customWidth="1"/>
    <col min="3831" max="3831" width="8" style="7" customWidth="1"/>
    <col min="3832" max="3832" width="7.875" style="7" customWidth="1"/>
    <col min="3833" max="3834" width="7.875" style="7" hidden="1" customWidth="1"/>
    <col min="3835" max="4082" width="7.875" style="7"/>
    <col min="4083" max="4083" width="35.75" style="7" customWidth="1"/>
    <col min="4084" max="4084" width="7.875" style="7" hidden="1" customWidth="1"/>
    <col min="4085" max="4086" width="12" style="7" customWidth="1"/>
    <col min="4087" max="4087" width="8" style="7" customWidth="1"/>
    <col min="4088" max="4088" width="7.875" style="7" customWidth="1"/>
    <col min="4089" max="4090" width="7.875" style="7" hidden="1" customWidth="1"/>
    <col min="4091" max="4338" width="7.875" style="7"/>
    <col min="4339" max="4339" width="35.75" style="7" customWidth="1"/>
    <col min="4340" max="4340" width="7.875" style="7" hidden="1" customWidth="1"/>
    <col min="4341" max="4342" width="12" style="7" customWidth="1"/>
    <col min="4343" max="4343" width="8" style="7" customWidth="1"/>
    <col min="4344" max="4344" width="7.875" style="7" customWidth="1"/>
    <col min="4345" max="4346" width="7.875" style="7" hidden="1" customWidth="1"/>
    <col min="4347" max="4594" width="7.875" style="7"/>
    <col min="4595" max="4595" width="35.75" style="7" customWidth="1"/>
    <col min="4596" max="4596" width="7.875" style="7" hidden="1" customWidth="1"/>
    <col min="4597" max="4598" width="12" style="7" customWidth="1"/>
    <col min="4599" max="4599" width="8" style="7" customWidth="1"/>
    <col min="4600" max="4600" width="7.875" style="7" customWidth="1"/>
    <col min="4601" max="4602" width="7.875" style="7" hidden="1" customWidth="1"/>
    <col min="4603" max="4850" width="7.875" style="7"/>
    <col min="4851" max="4851" width="35.75" style="7" customWidth="1"/>
    <col min="4852" max="4852" width="7.875" style="7" hidden="1" customWidth="1"/>
    <col min="4853" max="4854" width="12" style="7" customWidth="1"/>
    <col min="4855" max="4855" width="8" style="7" customWidth="1"/>
    <col min="4856" max="4856" width="7.875" style="7" customWidth="1"/>
    <col min="4857" max="4858" width="7.875" style="7" hidden="1" customWidth="1"/>
    <col min="4859" max="5106" width="7.875" style="7"/>
    <col min="5107" max="5107" width="35.75" style="7" customWidth="1"/>
    <col min="5108" max="5108" width="7.875" style="7" hidden="1" customWidth="1"/>
    <col min="5109" max="5110" width="12" style="7" customWidth="1"/>
    <col min="5111" max="5111" width="8" style="7" customWidth="1"/>
    <col min="5112" max="5112" width="7.875" style="7" customWidth="1"/>
    <col min="5113" max="5114" width="7.875" style="7" hidden="1" customWidth="1"/>
    <col min="5115" max="5362" width="7.875" style="7"/>
    <col min="5363" max="5363" width="35.75" style="7" customWidth="1"/>
    <col min="5364" max="5364" width="7.875" style="7" hidden="1" customWidth="1"/>
    <col min="5365" max="5366" width="12" style="7" customWidth="1"/>
    <col min="5367" max="5367" width="8" style="7" customWidth="1"/>
    <col min="5368" max="5368" width="7.875" style="7" customWidth="1"/>
    <col min="5369" max="5370" width="7.875" style="7" hidden="1" customWidth="1"/>
    <col min="5371" max="5618" width="7.875" style="7"/>
    <col min="5619" max="5619" width="35.75" style="7" customWidth="1"/>
    <col min="5620" max="5620" width="7.875" style="7" hidden="1" customWidth="1"/>
    <col min="5621" max="5622" width="12" style="7" customWidth="1"/>
    <col min="5623" max="5623" width="8" style="7" customWidth="1"/>
    <col min="5624" max="5624" width="7.875" style="7" customWidth="1"/>
    <col min="5625" max="5626" width="7.875" style="7" hidden="1" customWidth="1"/>
    <col min="5627" max="5874" width="7.875" style="7"/>
    <col min="5875" max="5875" width="35.75" style="7" customWidth="1"/>
    <col min="5876" max="5876" width="7.875" style="7" hidden="1" customWidth="1"/>
    <col min="5877" max="5878" width="12" style="7" customWidth="1"/>
    <col min="5879" max="5879" width="8" style="7" customWidth="1"/>
    <col min="5880" max="5880" width="7.875" style="7" customWidth="1"/>
    <col min="5881" max="5882" width="7.875" style="7" hidden="1" customWidth="1"/>
    <col min="5883" max="6130" width="7.875" style="7"/>
    <col min="6131" max="6131" width="35.75" style="7" customWidth="1"/>
    <col min="6132" max="6132" width="7.875" style="7" hidden="1" customWidth="1"/>
    <col min="6133" max="6134" width="12" style="7" customWidth="1"/>
    <col min="6135" max="6135" width="8" style="7" customWidth="1"/>
    <col min="6136" max="6136" width="7.875" style="7" customWidth="1"/>
    <col min="6137" max="6138" width="7.875" style="7" hidden="1" customWidth="1"/>
    <col min="6139" max="6386" width="7.875" style="7"/>
    <col min="6387" max="6387" width="35.75" style="7" customWidth="1"/>
    <col min="6388" max="6388" width="7.875" style="7" hidden="1" customWidth="1"/>
    <col min="6389" max="6390" width="12" style="7" customWidth="1"/>
    <col min="6391" max="6391" width="8" style="7" customWidth="1"/>
    <col min="6392" max="6392" width="7.875" style="7" customWidth="1"/>
    <col min="6393" max="6394" width="7.875" style="7" hidden="1" customWidth="1"/>
    <col min="6395" max="6642" width="7.875" style="7"/>
    <col min="6643" max="6643" width="35.75" style="7" customWidth="1"/>
    <col min="6644" max="6644" width="7.875" style="7" hidden="1" customWidth="1"/>
    <col min="6645" max="6646" width="12" style="7" customWidth="1"/>
    <col min="6647" max="6647" width="8" style="7" customWidth="1"/>
    <col min="6648" max="6648" width="7.875" style="7" customWidth="1"/>
    <col min="6649" max="6650" width="7.875" style="7" hidden="1" customWidth="1"/>
    <col min="6651" max="6898" width="7.875" style="7"/>
    <col min="6899" max="6899" width="35.75" style="7" customWidth="1"/>
    <col min="6900" max="6900" width="7.875" style="7" hidden="1" customWidth="1"/>
    <col min="6901" max="6902" width="12" style="7" customWidth="1"/>
    <col min="6903" max="6903" width="8" style="7" customWidth="1"/>
    <col min="6904" max="6904" width="7.875" style="7" customWidth="1"/>
    <col min="6905" max="6906" width="7.875" style="7" hidden="1" customWidth="1"/>
    <col min="6907" max="7154" width="7.875" style="7"/>
    <col min="7155" max="7155" width="35.75" style="7" customWidth="1"/>
    <col min="7156" max="7156" width="7.875" style="7" hidden="1" customWidth="1"/>
    <col min="7157" max="7158" width="12" style="7" customWidth="1"/>
    <col min="7159" max="7159" width="8" style="7" customWidth="1"/>
    <col min="7160" max="7160" width="7.875" style="7" customWidth="1"/>
    <col min="7161" max="7162" width="7.875" style="7" hidden="1" customWidth="1"/>
    <col min="7163" max="7410" width="7.875" style="7"/>
    <col min="7411" max="7411" width="35.75" style="7" customWidth="1"/>
    <col min="7412" max="7412" width="7.875" style="7" hidden="1" customWidth="1"/>
    <col min="7413" max="7414" width="12" style="7" customWidth="1"/>
    <col min="7415" max="7415" width="8" style="7" customWidth="1"/>
    <col min="7416" max="7416" width="7.875" style="7" customWidth="1"/>
    <col min="7417" max="7418" width="7.875" style="7" hidden="1" customWidth="1"/>
    <col min="7419" max="7666" width="7.875" style="7"/>
    <col min="7667" max="7667" width="35.75" style="7" customWidth="1"/>
    <col min="7668" max="7668" width="7.875" style="7" hidden="1" customWidth="1"/>
    <col min="7669" max="7670" width="12" style="7" customWidth="1"/>
    <col min="7671" max="7671" width="8" style="7" customWidth="1"/>
    <col min="7672" max="7672" width="7.875" style="7" customWidth="1"/>
    <col min="7673" max="7674" width="7.875" style="7" hidden="1" customWidth="1"/>
    <col min="7675" max="7922" width="7.875" style="7"/>
    <col min="7923" max="7923" width="35.75" style="7" customWidth="1"/>
    <col min="7924" max="7924" width="7.875" style="7" hidden="1" customWidth="1"/>
    <col min="7925" max="7926" width="12" style="7" customWidth="1"/>
    <col min="7927" max="7927" width="8" style="7" customWidth="1"/>
    <col min="7928" max="7928" width="7.875" style="7" customWidth="1"/>
    <col min="7929" max="7930" width="7.875" style="7" hidden="1" customWidth="1"/>
    <col min="7931" max="8178" width="7.875" style="7"/>
    <col min="8179" max="8179" width="35.75" style="7" customWidth="1"/>
    <col min="8180" max="8180" width="7.875" style="7" hidden="1" customWidth="1"/>
    <col min="8181" max="8182" width="12" style="7" customWidth="1"/>
    <col min="8183" max="8183" width="8" style="7" customWidth="1"/>
    <col min="8184" max="8184" width="7.875" style="7" customWidth="1"/>
    <col min="8185" max="8186" width="7.875" style="7" hidden="1" customWidth="1"/>
    <col min="8187" max="8434" width="7.875" style="7"/>
    <col min="8435" max="8435" width="35.75" style="7" customWidth="1"/>
    <col min="8436" max="8436" width="7.875" style="7" hidden="1" customWidth="1"/>
    <col min="8437" max="8438" width="12" style="7" customWidth="1"/>
    <col min="8439" max="8439" width="8" style="7" customWidth="1"/>
    <col min="8440" max="8440" width="7.875" style="7" customWidth="1"/>
    <col min="8441" max="8442" width="7.875" style="7" hidden="1" customWidth="1"/>
    <col min="8443" max="8690" width="7.875" style="7"/>
    <col min="8691" max="8691" width="35.75" style="7" customWidth="1"/>
    <col min="8692" max="8692" width="7.875" style="7" hidden="1" customWidth="1"/>
    <col min="8693" max="8694" width="12" style="7" customWidth="1"/>
    <col min="8695" max="8695" width="8" style="7" customWidth="1"/>
    <col min="8696" max="8696" width="7.875" style="7" customWidth="1"/>
    <col min="8697" max="8698" width="7.875" style="7" hidden="1" customWidth="1"/>
    <col min="8699" max="8946" width="7.875" style="7"/>
    <col min="8947" max="8947" width="35.75" style="7" customWidth="1"/>
    <col min="8948" max="8948" width="7.875" style="7" hidden="1" customWidth="1"/>
    <col min="8949" max="8950" width="12" style="7" customWidth="1"/>
    <col min="8951" max="8951" width="8" style="7" customWidth="1"/>
    <col min="8952" max="8952" width="7.875" style="7" customWidth="1"/>
    <col min="8953" max="8954" width="7.875" style="7" hidden="1" customWidth="1"/>
    <col min="8955" max="9202" width="7.875" style="7"/>
    <col min="9203" max="9203" width="35.75" style="7" customWidth="1"/>
    <col min="9204" max="9204" width="7.875" style="7" hidden="1" customWidth="1"/>
    <col min="9205" max="9206" width="12" style="7" customWidth="1"/>
    <col min="9207" max="9207" width="8" style="7" customWidth="1"/>
    <col min="9208" max="9208" width="7.875" style="7" customWidth="1"/>
    <col min="9209" max="9210" width="7.875" style="7" hidden="1" customWidth="1"/>
    <col min="9211" max="9458" width="7.875" style="7"/>
    <col min="9459" max="9459" width="35.75" style="7" customWidth="1"/>
    <col min="9460" max="9460" width="7.875" style="7" hidden="1" customWidth="1"/>
    <col min="9461" max="9462" width="12" style="7" customWidth="1"/>
    <col min="9463" max="9463" width="8" style="7" customWidth="1"/>
    <col min="9464" max="9464" width="7.875" style="7" customWidth="1"/>
    <col min="9465" max="9466" width="7.875" style="7" hidden="1" customWidth="1"/>
    <col min="9467" max="9714" width="7.875" style="7"/>
    <col min="9715" max="9715" width="35.75" style="7" customWidth="1"/>
    <col min="9716" max="9716" width="7.875" style="7" hidden="1" customWidth="1"/>
    <col min="9717" max="9718" width="12" style="7" customWidth="1"/>
    <col min="9719" max="9719" width="8" style="7" customWidth="1"/>
    <col min="9720" max="9720" width="7.875" style="7" customWidth="1"/>
    <col min="9721" max="9722" width="7.875" style="7" hidden="1" customWidth="1"/>
    <col min="9723" max="9970" width="7.875" style="7"/>
    <col min="9971" max="9971" width="35.75" style="7" customWidth="1"/>
    <col min="9972" max="9972" width="7.875" style="7" hidden="1" customWidth="1"/>
    <col min="9973" max="9974" width="12" style="7" customWidth="1"/>
    <col min="9975" max="9975" width="8" style="7" customWidth="1"/>
    <col min="9976" max="9976" width="7.875" style="7" customWidth="1"/>
    <col min="9977" max="9978" width="7.875" style="7" hidden="1" customWidth="1"/>
    <col min="9979" max="10226" width="7.875" style="7"/>
    <col min="10227" max="10227" width="35.75" style="7" customWidth="1"/>
    <col min="10228" max="10228" width="7.875" style="7" hidden="1" customWidth="1"/>
    <col min="10229" max="10230" width="12" style="7" customWidth="1"/>
    <col min="10231" max="10231" width="8" style="7" customWidth="1"/>
    <col min="10232" max="10232" width="7.875" style="7" customWidth="1"/>
    <col min="10233" max="10234" width="7.875" style="7" hidden="1" customWidth="1"/>
    <col min="10235" max="10482" width="7.875" style="7"/>
    <col min="10483" max="10483" width="35.75" style="7" customWidth="1"/>
    <col min="10484" max="10484" width="7.875" style="7" hidden="1" customWidth="1"/>
    <col min="10485" max="10486" width="12" style="7" customWidth="1"/>
    <col min="10487" max="10487" width="8" style="7" customWidth="1"/>
    <col min="10488" max="10488" width="7.875" style="7" customWidth="1"/>
    <col min="10489" max="10490" width="7.875" style="7" hidden="1" customWidth="1"/>
    <col min="10491" max="10738" width="7.875" style="7"/>
    <col min="10739" max="10739" width="35.75" style="7" customWidth="1"/>
    <col min="10740" max="10740" width="7.875" style="7" hidden="1" customWidth="1"/>
    <col min="10741" max="10742" width="12" style="7" customWidth="1"/>
    <col min="10743" max="10743" width="8" style="7" customWidth="1"/>
    <col min="10744" max="10744" width="7.875" style="7" customWidth="1"/>
    <col min="10745" max="10746" width="7.875" style="7" hidden="1" customWidth="1"/>
    <col min="10747" max="10994" width="7.875" style="7"/>
    <col min="10995" max="10995" width="35.75" style="7" customWidth="1"/>
    <col min="10996" max="10996" width="7.875" style="7" hidden="1" customWidth="1"/>
    <col min="10997" max="10998" width="12" style="7" customWidth="1"/>
    <col min="10999" max="10999" width="8" style="7" customWidth="1"/>
    <col min="11000" max="11000" width="7.875" style="7" customWidth="1"/>
    <col min="11001" max="11002" width="7.875" style="7" hidden="1" customWidth="1"/>
    <col min="11003" max="11250" width="7.875" style="7"/>
    <col min="11251" max="11251" width="35.75" style="7" customWidth="1"/>
    <col min="11252" max="11252" width="7.875" style="7" hidden="1" customWidth="1"/>
    <col min="11253" max="11254" width="12" style="7" customWidth="1"/>
    <col min="11255" max="11255" width="8" style="7" customWidth="1"/>
    <col min="11256" max="11256" width="7.875" style="7" customWidth="1"/>
    <col min="11257" max="11258" width="7.875" style="7" hidden="1" customWidth="1"/>
    <col min="11259" max="11506" width="7.875" style="7"/>
    <col min="11507" max="11507" width="35.75" style="7" customWidth="1"/>
    <col min="11508" max="11508" width="7.875" style="7" hidden="1" customWidth="1"/>
    <col min="11509" max="11510" width="12" style="7" customWidth="1"/>
    <col min="11511" max="11511" width="8" style="7" customWidth="1"/>
    <col min="11512" max="11512" width="7.875" style="7" customWidth="1"/>
    <col min="11513" max="11514" width="7.875" style="7" hidden="1" customWidth="1"/>
    <col min="11515" max="11762" width="7.875" style="7"/>
    <col min="11763" max="11763" width="35.75" style="7" customWidth="1"/>
    <col min="11764" max="11764" width="7.875" style="7" hidden="1" customWidth="1"/>
    <col min="11765" max="11766" width="12" style="7" customWidth="1"/>
    <col min="11767" max="11767" width="8" style="7" customWidth="1"/>
    <col min="11768" max="11768" width="7.875" style="7" customWidth="1"/>
    <col min="11769" max="11770" width="7.875" style="7" hidden="1" customWidth="1"/>
    <col min="11771" max="12018" width="7.875" style="7"/>
    <col min="12019" max="12019" width="35.75" style="7" customWidth="1"/>
    <col min="12020" max="12020" width="7.875" style="7" hidden="1" customWidth="1"/>
    <col min="12021" max="12022" width="12" style="7" customWidth="1"/>
    <col min="12023" max="12023" width="8" style="7" customWidth="1"/>
    <col min="12024" max="12024" width="7.875" style="7" customWidth="1"/>
    <col min="12025" max="12026" width="7.875" style="7" hidden="1" customWidth="1"/>
    <col min="12027" max="12274" width="7.875" style="7"/>
    <col min="12275" max="12275" width="35.75" style="7" customWidth="1"/>
    <col min="12276" max="12276" width="7.875" style="7" hidden="1" customWidth="1"/>
    <col min="12277" max="12278" width="12" style="7" customWidth="1"/>
    <col min="12279" max="12279" width="8" style="7" customWidth="1"/>
    <col min="12280" max="12280" width="7.875" style="7" customWidth="1"/>
    <col min="12281" max="12282" width="7.875" style="7" hidden="1" customWidth="1"/>
    <col min="12283" max="12530" width="7.875" style="7"/>
    <col min="12531" max="12531" width="35.75" style="7" customWidth="1"/>
    <col min="12532" max="12532" width="7.875" style="7" hidden="1" customWidth="1"/>
    <col min="12533" max="12534" width="12" style="7" customWidth="1"/>
    <col min="12535" max="12535" width="8" style="7" customWidth="1"/>
    <col min="12536" max="12536" width="7.875" style="7" customWidth="1"/>
    <col min="12537" max="12538" width="7.875" style="7" hidden="1" customWidth="1"/>
    <col min="12539" max="12786" width="7.875" style="7"/>
    <col min="12787" max="12787" width="35.75" style="7" customWidth="1"/>
    <col min="12788" max="12788" width="7.875" style="7" hidden="1" customWidth="1"/>
    <col min="12789" max="12790" width="12" style="7" customWidth="1"/>
    <col min="12791" max="12791" width="8" style="7" customWidth="1"/>
    <col min="12792" max="12792" width="7.875" style="7" customWidth="1"/>
    <col min="12793" max="12794" width="7.875" style="7" hidden="1" customWidth="1"/>
    <col min="12795" max="13042" width="7.875" style="7"/>
    <col min="13043" max="13043" width="35.75" style="7" customWidth="1"/>
    <col min="13044" max="13044" width="7.875" style="7" hidden="1" customWidth="1"/>
    <col min="13045" max="13046" width="12" style="7" customWidth="1"/>
    <col min="13047" max="13047" width="8" style="7" customWidth="1"/>
    <col min="13048" max="13048" width="7.875" style="7" customWidth="1"/>
    <col min="13049" max="13050" width="7.875" style="7" hidden="1" customWidth="1"/>
    <col min="13051" max="13298" width="7.875" style="7"/>
    <col min="13299" max="13299" width="35.75" style="7" customWidth="1"/>
    <col min="13300" max="13300" width="7.875" style="7" hidden="1" customWidth="1"/>
    <col min="13301" max="13302" width="12" style="7" customWidth="1"/>
    <col min="13303" max="13303" width="8" style="7" customWidth="1"/>
    <col min="13304" max="13304" width="7.875" style="7" customWidth="1"/>
    <col min="13305" max="13306" width="7.875" style="7" hidden="1" customWidth="1"/>
    <col min="13307" max="13554" width="7.875" style="7"/>
    <col min="13555" max="13555" width="35.75" style="7" customWidth="1"/>
    <col min="13556" max="13556" width="7.875" style="7" hidden="1" customWidth="1"/>
    <col min="13557" max="13558" width="12" style="7" customWidth="1"/>
    <col min="13559" max="13559" width="8" style="7" customWidth="1"/>
    <col min="13560" max="13560" width="7.875" style="7" customWidth="1"/>
    <col min="13561" max="13562" width="7.875" style="7" hidden="1" customWidth="1"/>
    <col min="13563" max="13810" width="7.875" style="7"/>
    <col min="13811" max="13811" width="35.75" style="7" customWidth="1"/>
    <col min="13812" max="13812" width="7.875" style="7" hidden="1" customWidth="1"/>
    <col min="13813" max="13814" width="12" style="7" customWidth="1"/>
    <col min="13815" max="13815" width="8" style="7" customWidth="1"/>
    <col min="13816" max="13816" width="7.875" style="7" customWidth="1"/>
    <col min="13817" max="13818" width="7.875" style="7" hidden="1" customWidth="1"/>
    <col min="13819" max="14066" width="7.875" style="7"/>
    <col min="14067" max="14067" width="35.75" style="7" customWidth="1"/>
    <col min="14068" max="14068" width="7.875" style="7" hidden="1" customWidth="1"/>
    <col min="14069" max="14070" width="12" style="7" customWidth="1"/>
    <col min="14071" max="14071" width="8" style="7" customWidth="1"/>
    <col min="14072" max="14072" width="7.875" style="7" customWidth="1"/>
    <col min="14073" max="14074" width="7.875" style="7" hidden="1" customWidth="1"/>
    <col min="14075" max="14322" width="7.875" style="7"/>
    <col min="14323" max="14323" width="35.75" style="7" customWidth="1"/>
    <col min="14324" max="14324" width="7.875" style="7" hidden="1" customWidth="1"/>
    <col min="14325" max="14326" width="12" style="7" customWidth="1"/>
    <col min="14327" max="14327" width="8" style="7" customWidth="1"/>
    <col min="14328" max="14328" width="7.875" style="7" customWidth="1"/>
    <col min="14329" max="14330" width="7.875" style="7" hidden="1" customWidth="1"/>
    <col min="14331" max="14578" width="7.875" style="7"/>
    <col min="14579" max="14579" width="35.75" style="7" customWidth="1"/>
    <col min="14580" max="14580" width="7.875" style="7" hidden="1" customWidth="1"/>
    <col min="14581" max="14582" width="12" style="7" customWidth="1"/>
    <col min="14583" max="14583" width="8" style="7" customWidth="1"/>
    <col min="14584" max="14584" width="7.875" style="7" customWidth="1"/>
    <col min="14585" max="14586" width="7.875" style="7" hidden="1" customWidth="1"/>
    <col min="14587" max="14834" width="7.875" style="7"/>
    <col min="14835" max="14835" width="35.75" style="7" customWidth="1"/>
    <col min="14836" max="14836" width="7.875" style="7" hidden="1" customWidth="1"/>
    <col min="14837" max="14838" width="12" style="7" customWidth="1"/>
    <col min="14839" max="14839" width="8" style="7" customWidth="1"/>
    <col min="14840" max="14840" width="7.875" style="7" customWidth="1"/>
    <col min="14841" max="14842" width="7.875" style="7" hidden="1" customWidth="1"/>
    <col min="14843" max="15090" width="7.875" style="7"/>
    <col min="15091" max="15091" width="35.75" style="7" customWidth="1"/>
    <col min="15092" max="15092" width="7.875" style="7" hidden="1" customWidth="1"/>
    <col min="15093" max="15094" width="12" style="7" customWidth="1"/>
    <col min="15095" max="15095" width="8" style="7" customWidth="1"/>
    <col min="15096" max="15096" width="7.875" style="7" customWidth="1"/>
    <col min="15097" max="15098" width="7.875" style="7" hidden="1" customWidth="1"/>
    <col min="15099" max="15346" width="7.875" style="7"/>
    <col min="15347" max="15347" width="35.75" style="7" customWidth="1"/>
    <col min="15348" max="15348" width="7.875" style="7" hidden="1" customWidth="1"/>
    <col min="15349" max="15350" width="12" style="7" customWidth="1"/>
    <col min="15351" max="15351" width="8" style="7" customWidth="1"/>
    <col min="15352" max="15352" width="7.875" style="7" customWidth="1"/>
    <col min="15353" max="15354" width="7.875" style="7" hidden="1" customWidth="1"/>
    <col min="15355" max="15602" width="7.875" style="7"/>
    <col min="15603" max="15603" width="35.75" style="7" customWidth="1"/>
    <col min="15604" max="15604" width="7.875" style="7" hidden="1" customWidth="1"/>
    <col min="15605" max="15606" width="12" style="7" customWidth="1"/>
    <col min="15607" max="15607" width="8" style="7" customWidth="1"/>
    <col min="15608" max="15608" width="7.875" style="7" customWidth="1"/>
    <col min="15609" max="15610" width="7.875" style="7" hidden="1" customWidth="1"/>
    <col min="15611" max="15858" width="7.875" style="7"/>
    <col min="15859" max="15859" width="35.75" style="7" customWidth="1"/>
    <col min="15860" max="15860" width="7.875" style="7" hidden="1" customWidth="1"/>
    <col min="15861" max="15862" width="12" style="7" customWidth="1"/>
    <col min="15863" max="15863" width="8" style="7" customWidth="1"/>
    <col min="15864" max="15864" width="7.875" style="7" customWidth="1"/>
    <col min="15865" max="15866" width="7.875" style="7" hidden="1" customWidth="1"/>
    <col min="15867" max="16114" width="7.875" style="7"/>
    <col min="16115" max="16115" width="35.75" style="7" customWidth="1"/>
    <col min="16116" max="16116" width="7.875" style="7" hidden="1" customWidth="1"/>
    <col min="16117" max="16118" width="12" style="7" customWidth="1"/>
    <col min="16119" max="16119" width="8" style="7" customWidth="1"/>
    <col min="16120" max="16120" width="7.875" style="7" customWidth="1"/>
    <col min="16121" max="16122" width="7.875" style="7" hidden="1" customWidth="1"/>
    <col min="16123" max="16384" width="7.875" style="7"/>
  </cols>
  <sheetData>
    <row r="1" spans="1:1">
      <c r="A1" s="27" t="s">
        <v>41</v>
      </c>
    </row>
    <row r="2" ht="36" customHeight="1" spans="1:2">
      <c r="A2" s="34" t="s">
        <v>2</v>
      </c>
      <c r="B2" s="34"/>
    </row>
    <row r="3" ht="15" customHeight="1" spans="1:2">
      <c r="A3" s="12"/>
      <c r="B3" s="187" t="s">
        <v>42</v>
      </c>
    </row>
    <row r="4" s="5" customFormat="1" ht="26.1" customHeight="1" spans="1:2">
      <c r="A4" s="14" t="s">
        <v>43</v>
      </c>
      <c r="B4" s="188" t="s">
        <v>44</v>
      </c>
    </row>
    <row r="5" s="2" customFormat="1" ht="20.1" customHeight="1" spans="1:2">
      <c r="A5" s="189" t="s">
        <v>45</v>
      </c>
      <c r="B5" s="162">
        <f>SUM(B6:B17)</f>
        <v>86000</v>
      </c>
    </row>
    <row r="6" s="3" customFormat="1" ht="20.1" customHeight="1" spans="1:2">
      <c r="A6" s="190" t="s">
        <v>46</v>
      </c>
      <c r="B6" s="191">
        <v>34848</v>
      </c>
    </row>
    <row r="7" s="3" customFormat="1" ht="20.1" customHeight="1" spans="1:2">
      <c r="A7" s="190" t="s">
        <v>47</v>
      </c>
      <c r="B7" s="191">
        <v>10326</v>
      </c>
    </row>
    <row r="8" s="3" customFormat="1" ht="20.1" customHeight="1" spans="1:2">
      <c r="A8" s="190" t="s">
        <v>48</v>
      </c>
      <c r="B8" s="191">
        <v>6000</v>
      </c>
    </row>
    <row r="9" s="3" customFormat="1" ht="20.1" customHeight="1" spans="1:2">
      <c r="A9" s="190" t="s">
        <v>49</v>
      </c>
      <c r="B9" s="191">
        <v>10</v>
      </c>
    </row>
    <row r="10" s="3" customFormat="1" ht="20.1" customHeight="1" spans="1:2">
      <c r="A10" s="190" t="s">
        <v>50</v>
      </c>
      <c r="B10" s="191">
        <v>12000</v>
      </c>
    </row>
    <row r="11" s="3" customFormat="1" ht="20.1" customHeight="1" spans="1:2">
      <c r="A11" s="190" t="s">
        <v>51</v>
      </c>
      <c r="B11" s="191">
        <v>5000</v>
      </c>
    </row>
    <row r="12" s="3" customFormat="1" ht="20.1" customHeight="1" spans="1:2">
      <c r="A12" s="190" t="s">
        <v>52</v>
      </c>
      <c r="B12" s="191">
        <v>2100</v>
      </c>
    </row>
    <row r="13" s="3" customFormat="1" ht="20.1" customHeight="1" spans="1:2">
      <c r="A13" s="190" t="s">
        <v>53</v>
      </c>
      <c r="B13" s="191">
        <v>7531</v>
      </c>
    </row>
    <row r="14" s="3" customFormat="1" ht="20.1" customHeight="1" spans="1:2">
      <c r="A14" s="190" t="s">
        <v>54</v>
      </c>
      <c r="B14" s="191">
        <v>2100</v>
      </c>
    </row>
    <row r="15" s="3" customFormat="1" ht="20.1" customHeight="1" spans="1:2">
      <c r="A15" s="190" t="s">
        <v>55</v>
      </c>
      <c r="B15" s="191">
        <v>1300</v>
      </c>
    </row>
    <row r="16" s="3" customFormat="1" ht="20.1" customHeight="1" spans="1:2">
      <c r="A16" s="190" t="s">
        <v>56</v>
      </c>
      <c r="B16" s="191">
        <v>400</v>
      </c>
    </row>
    <row r="17" s="3" customFormat="1" ht="20.1" customHeight="1" spans="1:2">
      <c r="A17" s="190" t="s">
        <v>57</v>
      </c>
      <c r="B17" s="191">
        <v>4385</v>
      </c>
    </row>
    <row r="18" s="5" customFormat="1" ht="20.1" customHeight="1" spans="1:2">
      <c r="A18" s="192" t="s">
        <v>58</v>
      </c>
      <c r="B18" s="162">
        <f>B19+B28+B29+B30+B31</f>
        <v>7845</v>
      </c>
    </row>
    <row r="19" s="4" customFormat="1" ht="20.1" customHeight="1" spans="1:2">
      <c r="A19" s="193" t="s">
        <v>59</v>
      </c>
      <c r="B19" s="191">
        <f>SUM(B20:B27)</f>
        <v>5657</v>
      </c>
    </row>
    <row r="20" ht="21" customHeight="1" spans="1:2">
      <c r="A20" s="194" t="s">
        <v>60</v>
      </c>
      <c r="B20" s="195">
        <v>10</v>
      </c>
    </row>
    <row r="21" ht="21" hidden="1" customHeight="1" spans="1:2">
      <c r="A21" s="196" t="s">
        <v>61</v>
      </c>
      <c r="B21" s="195"/>
    </row>
    <row r="22" ht="21" customHeight="1" spans="1:2">
      <c r="A22" s="197" t="s">
        <v>62</v>
      </c>
      <c r="B22" s="195">
        <v>5057</v>
      </c>
    </row>
    <row r="23" ht="21" hidden="1" customHeight="1" spans="1:2">
      <c r="A23" s="197" t="s">
        <v>63</v>
      </c>
      <c r="B23" s="198"/>
    </row>
    <row r="24" ht="21" hidden="1" customHeight="1" spans="1:2">
      <c r="A24" s="197" t="s">
        <v>64</v>
      </c>
      <c r="B24" s="198"/>
    </row>
    <row r="25" ht="21" hidden="1" customHeight="1" spans="1:2">
      <c r="A25" s="196" t="s">
        <v>65</v>
      </c>
      <c r="B25" s="195"/>
    </row>
    <row r="26" ht="21" customHeight="1" spans="1:2">
      <c r="A26" s="197" t="s">
        <v>66</v>
      </c>
      <c r="B26" s="198">
        <v>70</v>
      </c>
    </row>
    <row r="27" ht="21" customHeight="1" spans="1:2">
      <c r="A27" s="197" t="s">
        <v>67</v>
      </c>
      <c r="B27" s="198">
        <v>520</v>
      </c>
    </row>
    <row r="28" s="4" customFormat="1" ht="20.1" customHeight="1" spans="1:2">
      <c r="A28" s="193" t="s">
        <v>68</v>
      </c>
      <c r="B28" s="191">
        <v>262</v>
      </c>
    </row>
    <row r="29" s="4" customFormat="1" ht="20.1" customHeight="1" spans="1:2">
      <c r="A29" s="193" t="s">
        <v>69</v>
      </c>
      <c r="B29" s="191">
        <v>414</v>
      </c>
    </row>
    <row r="30" s="4" customFormat="1" ht="20.1" customHeight="1" spans="1:2">
      <c r="A30" s="193" t="s">
        <v>70</v>
      </c>
      <c r="B30" s="191">
        <v>200</v>
      </c>
    </row>
    <row r="31" s="4" customFormat="1" ht="20.1" customHeight="1" spans="1:2">
      <c r="A31" s="193" t="s">
        <v>71</v>
      </c>
      <c r="B31" s="191">
        <v>1312</v>
      </c>
    </row>
    <row r="32" s="6" customFormat="1" ht="26.1" customHeight="1" spans="1:2">
      <c r="A32" s="199" t="s">
        <v>72</v>
      </c>
      <c r="B32" s="200">
        <f>B5+B18</f>
        <v>93845</v>
      </c>
    </row>
    <row r="33" spans="4:4">
      <c r="D33" s="201" t="s">
        <v>73</v>
      </c>
    </row>
  </sheetData>
  <mergeCells count="1">
    <mergeCell ref="A2:B2"/>
  </mergeCells>
  <printOptions horizontalCentered="1"/>
  <pageMargins left="0.590551181102362" right="0.551181102362205" top="0.590551181102362" bottom="0.590551181102362" header="0.511811023622047" footer="0.511811023622047"/>
  <pageSetup paperSize="9" firstPageNumber="4294963191"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B14" sqref="B14"/>
    </sheetView>
  </sheetViews>
  <sheetFormatPr defaultColWidth="7.875" defaultRowHeight="15.75" outlineLevelCol="5"/>
  <cols>
    <col min="1" max="1" width="46" style="7" customWidth="1"/>
    <col min="2" max="3" width="18.75" style="7" customWidth="1"/>
    <col min="4" max="4" width="8" style="7" customWidth="1"/>
    <col min="5" max="5" width="7.875" style="7" customWidth="1"/>
    <col min="6" max="6" width="8.5" style="7" hidden="1" customWidth="1"/>
    <col min="7" max="7" width="7.875" style="7" hidden="1" customWidth="1"/>
    <col min="8" max="255" width="7.875" style="7"/>
    <col min="256" max="256" width="35.75" style="7" customWidth="1"/>
    <col min="257" max="257" width="7.875" style="7" hidden="1" customWidth="1"/>
    <col min="258" max="259" width="12" style="7" customWidth="1"/>
    <col min="260" max="260" width="8" style="7" customWidth="1"/>
    <col min="261" max="261" width="7.875" style="7" customWidth="1"/>
    <col min="262" max="263" width="7.875" style="7" hidden="1" customWidth="1"/>
    <col min="264" max="511" width="7.875" style="7"/>
    <col min="512" max="512" width="35.75" style="7" customWidth="1"/>
    <col min="513" max="513" width="7.875" style="7" hidden="1" customWidth="1"/>
    <col min="514" max="515" width="12" style="7" customWidth="1"/>
    <col min="516" max="516" width="8" style="7" customWidth="1"/>
    <col min="517" max="517" width="7.875" style="7" customWidth="1"/>
    <col min="518" max="519" width="7.875" style="7" hidden="1" customWidth="1"/>
    <col min="520" max="767" width="7.875" style="7"/>
    <col min="768" max="768" width="35.75" style="7" customWidth="1"/>
    <col min="769" max="769" width="7.875" style="7" hidden="1" customWidth="1"/>
    <col min="770" max="771" width="12" style="7" customWidth="1"/>
    <col min="772" max="772" width="8" style="7" customWidth="1"/>
    <col min="773" max="773" width="7.875" style="7" customWidth="1"/>
    <col min="774" max="775" width="7.875" style="7" hidden="1" customWidth="1"/>
    <col min="776" max="1023" width="7.875" style="7"/>
    <col min="1024" max="1024" width="35.75" style="7" customWidth="1"/>
    <col min="1025" max="1025" width="7.875" style="7" hidden="1" customWidth="1"/>
    <col min="1026" max="1027" width="12" style="7" customWidth="1"/>
    <col min="1028" max="1028" width="8" style="7" customWidth="1"/>
    <col min="1029" max="1029" width="7.875" style="7" customWidth="1"/>
    <col min="1030" max="1031" width="7.875" style="7" hidden="1" customWidth="1"/>
    <col min="1032" max="1279" width="7.875" style="7"/>
    <col min="1280" max="1280" width="35.75" style="7" customWidth="1"/>
    <col min="1281" max="1281" width="7.875" style="7" hidden="1" customWidth="1"/>
    <col min="1282" max="1283" width="12" style="7" customWidth="1"/>
    <col min="1284" max="1284" width="8" style="7" customWidth="1"/>
    <col min="1285" max="1285" width="7.875" style="7" customWidth="1"/>
    <col min="1286" max="1287" width="7.875" style="7" hidden="1" customWidth="1"/>
    <col min="1288" max="1535" width="7.875" style="7"/>
    <col min="1536" max="1536" width="35.75" style="7" customWidth="1"/>
    <col min="1537" max="1537" width="7.875" style="7" hidden="1" customWidth="1"/>
    <col min="1538" max="1539" width="12" style="7" customWidth="1"/>
    <col min="1540" max="1540" width="8" style="7" customWidth="1"/>
    <col min="1541" max="1541" width="7.875" style="7" customWidth="1"/>
    <col min="1542" max="1543" width="7.875" style="7" hidden="1" customWidth="1"/>
    <col min="1544" max="1791" width="7.875" style="7"/>
    <col min="1792" max="1792" width="35.75" style="7" customWidth="1"/>
    <col min="1793" max="1793" width="7.875" style="7" hidden="1" customWidth="1"/>
    <col min="1794" max="1795" width="12" style="7" customWidth="1"/>
    <col min="1796" max="1796" width="8" style="7" customWidth="1"/>
    <col min="1797" max="1797" width="7.875" style="7" customWidth="1"/>
    <col min="1798" max="1799" width="7.875" style="7" hidden="1" customWidth="1"/>
    <col min="1800" max="2047" width="7.875" style="7"/>
    <col min="2048" max="2048" width="35.75" style="7" customWidth="1"/>
    <col min="2049" max="2049" width="7.875" style="7" hidden="1" customWidth="1"/>
    <col min="2050" max="2051" width="12" style="7" customWidth="1"/>
    <col min="2052" max="2052" width="8" style="7" customWidth="1"/>
    <col min="2053" max="2053" width="7.875" style="7" customWidth="1"/>
    <col min="2054" max="2055" width="7.875" style="7" hidden="1" customWidth="1"/>
    <col min="2056" max="2303" width="7.875" style="7"/>
    <col min="2304" max="2304" width="35.75" style="7" customWidth="1"/>
    <col min="2305" max="2305" width="7.875" style="7" hidden="1" customWidth="1"/>
    <col min="2306" max="2307" width="12" style="7" customWidth="1"/>
    <col min="2308" max="2308" width="8" style="7" customWidth="1"/>
    <col min="2309" max="2309" width="7.875" style="7" customWidth="1"/>
    <col min="2310" max="2311" width="7.875" style="7" hidden="1" customWidth="1"/>
    <col min="2312" max="2559" width="7.875" style="7"/>
    <col min="2560" max="2560" width="35.75" style="7" customWidth="1"/>
    <col min="2561" max="2561" width="7.875" style="7" hidden="1" customWidth="1"/>
    <col min="2562" max="2563" width="12" style="7" customWidth="1"/>
    <col min="2564" max="2564" width="8" style="7" customWidth="1"/>
    <col min="2565" max="2565" width="7.875" style="7" customWidth="1"/>
    <col min="2566" max="2567" width="7.875" style="7" hidden="1" customWidth="1"/>
    <col min="2568" max="2815" width="7.875" style="7"/>
    <col min="2816" max="2816" width="35.75" style="7" customWidth="1"/>
    <col min="2817" max="2817" width="7.875" style="7" hidden="1" customWidth="1"/>
    <col min="2818" max="2819" width="12" style="7" customWidth="1"/>
    <col min="2820" max="2820" width="8" style="7" customWidth="1"/>
    <col min="2821" max="2821" width="7.875" style="7" customWidth="1"/>
    <col min="2822" max="2823" width="7.875" style="7" hidden="1" customWidth="1"/>
    <col min="2824" max="3071" width="7.875" style="7"/>
    <col min="3072" max="3072" width="35.75" style="7" customWidth="1"/>
    <col min="3073" max="3073" width="7.875" style="7" hidden="1" customWidth="1"/>
    <col min="3074" max="3075" width="12" style="7" customWidth="1"/>
    <col min="3076" max="3076" width="8" style="7" customWidth="1"/>
    <col min="3077" max="3077" width="7.875" style="7" customWidth="1"/>
    <col min="3078" max="3079" width="7.875" style="7" hidden="1" customWidth="1"/>
    <col min="3080" max="3327" width="7.875" style="7"/>
    <col min="3328" max="3328" width="35.75" style="7" customWidth="1"/>
    <col min="3329" max="3329" width="7.875" style="7" hidden="1" customWidth="1"/>
    <col min="3330" max="3331" width="12" style="7" customWidth="1"/>
    <col min="3332" max="3332" width="8" style="7" customWidth="1"/>
    <col min="3333" max="3333" width="7.875" style="7" customWidth="1"/>
    <col min="3334" max="3335" width="7.875" style="7" hidden="1" customWidth="1"/>
    <col min="3336" max="3583" width="7.875" style="7"/>
    <col min="3584" max="3584" width="35.75" style="7" customWidth="1"/>
    <col min="3585" max="3585" width="7.875" style="7" hidden="1" customWidth="1"/>
    <col min="3586" max="3587" width="12" style="7" customWidth="1"/>
    <col min="3588" max="3588" width="8" style="7" customWidth="1"/>
    <col min="3589" max="3589" width="7.875" style="7" customWidth="1"/>
    <col min="3590" max="3591" width="7.875" style="7" hidden="1" customWidth="1"/>
    <col min="3592" max="3839" width="7.875" style="7"/>
    <col min="3840" max="3840" width="35.75" style="7" customWidth="1"/>
    <col min="3841" max="3841" width="7.875" style="7" hidden="1" customWidth="1"/>
    <col min="3842" max="3843" width="12" style="7" customWidth="1"/>
    <col min="3844" max="3844" width="8" style="7" customWidth="1"/>
    <col min="3845" max="3845" width="7.875" style="7" customWidth="1"/>
    <col min="3846" max="3847" width="7.875" style="7" hidden="1" customWidth="1"/>
    <col min="3848" max="4095" width="7.875" style="7"/>
    <col min="4096" max="4096" width="35.75" style="7" customWidth="1"/>
    <col min="4097" max="4097" width="7.875" style="7" hidden="1" customWidth="1"/>
    <col min="4098" max="4099" width="12" style="7" customWidth="1"/>
    <col min="4100" max="4100" width="8" style="7" customWidth="1"/>
    <col min="4101" max="4101" width="7.875" style="7" customWidth="1"/>
    <col min="4102" max="4103" width="7.875" style="7" hidden="1" customWidth="1"/>
    <col min="4104" max="4351" width="7.875" style="7"/>
    <col min="4352" max="4352" width="35.75" style="7" customWidth="1"/>
    <col min="4353" max="4353" width="7.875" style="7" hidden="1" customWidth="1"/>
    <col min="4354" max="4355" width="12" style="7" customWidth="1"/>
    <col min="4356" max="4356" width="8" style="7" customWidth="1"/>
    <col min="4357" max="4357" width="7.875" style="7" customWidth="1"/>
    <col min="4358" max="4359" width="7.875" style="7" hidden="1" customWidth="1"/>
    <col min="4360" max="4607" width="7.875" style="7"/>
    <col min="4608" max="4608" width="35.75" style="7" customWidth="1"/>
    <col min="4609" max="4609" width="7.875" style="7" hidden="1" customWidth="1"/>
    <col min="4610" max="4611" width="12" style="7" customWidth="1"/>
    <col min="4612" max="4612" width="8" style="7" customWidth="1"/>
    <col min="4613" max="4613" width="7.875" style="7" customWidth="1"/>
    <col min="4614" max="4615" width="7.875" style="7" hidden="1" customWidth="1"/>
    <col min="4616" max="4863" width="7.875" style="7"/>
    <col min="4864" max="4864" width="35.75" style="7" customWidth="1"/>
    <col min="4865" max="4865" width="7.875" style="7" hidden="1" customWidth="1"/>
    <col min="4866" max="4867" width="12" style="7" customWidth="1"/>
    <col min="4868" max="4868" width="8" style="7" customWidth="1"/>
    <col min="4869" max="4869" width="7.875" style="7" customWidth="1"/>
    <col min="4870" max="4871" width="7.875" style="7" hidden="1" customWidth="1"/>
    <col min="4872" max="5119" width="7.875" style="7"/>
    <col min="5120" max="5120" width="35.75" style="7" customWidth="1"/>
    <col min="5121" max="5121" width="7.875" style="7" hidden="1" customWidth="1"/>
    <col min="5122" max="5123" width="12" style="7" customWidth="1"/>
    <col min="5124" max="5124" width="8" style="7" customWidth="1"/>
    <col min="5125" max="5125" width="7.875" style="7" customWidth="1"/>
    <col min="5126" max="5127" width="7.875" style="7" hidden="1" customWidth="1"/>
    <col min="5128" max="5375" width="7.875" style="7"/>
    <col min="5376" max="5376" width="35.75" style="7" customWidth="1"/>
    <col min="5377" max="5377" width="7.875" style="7" hidden="1" customWidth="1"/>
    <col min="5378" max="5379" width="12" style="7" customWidth="1"/>
    <col min="5380" max="5380" width="8" style="7" customWidth="1"/>
    <col min="5381" max="5381" width="7.875" style="7" customWidth="1"/>
    <col min="5382" max="5383" width="7.875" style="7" hidden="1" customWidth="1"/>
    <col min="5384" max="5631" width="7.875" style="7"/>
    <col min="5632" max="5632" width="35.75" style="7" customWidth="1"/>
    <col min="5633" max="5633" width="7.875" style="7" hidden="1" customWidth="1"/>
    <col min="5634" max="5635" width="12" style="7" customWidth="1"/>
    <col min="5636" max="5636" width="8" style="7" customWidth="1"/>
    <col min="5637" max="5637" width="7.875" style="7" customWidth="1"/>
    <col min="5638" max="5639" width="7.875" style="7" hidden="1" customWidth="1"/>
    <col min="5640" max="5887" width="7.875" style="7"/>
    <col min="5888" max="5888" width="35.75" style="7" customWidth="1"/>
    <col min="5889" max="5889" width="7.875" style="7" hidden="1" customWidth="1"/>
    <col min="5890" max="5891" width="12" style="7" customWidth="1"/>
    <col min="5892" max="5892" width="8" style="7" customWidth="1"/>
    <col min="5893" max="5893" width="7.875" style="7" customWidth="1"/>
    <col min="5894" max="5895" width="7.875" style="7" hidden="1" customWidth="1"/>
    <col min="5896" max="6143" width="7.875" style="7"/>
    <col min="6144" max="6144" width="35.75" style="7" customWidth="1"/>
    <col min="6145" max="6145" width="7.875" style="7" hidden="1" customWidth="1"/>
    <col min="6146" max="6147" width="12" style="7" customWidth="1"/>
    <col min="6148" max="6148" width="8" style="7" customWidth="1"/>
    <col min="6149" max="6149" width="7.875" style="7" customWidth="1"/>
    <col min="6150" max="6151" width="7.875" style="7" hidden="1" customWidth="1"/>
    <col min="6152" max="6399" width="7.875" style="7"/>
    <col min="6400" max="6400" width="35.75" style="7" customWidth="1"/>
    <col min="6401" max="6401" width="7.875" style="7" hidden="1" customWidth="1"/>
    <col min="6402" max="6403" width="12" style="7" customWidth="1"/>
    <col min="6404" max="6404" width="8" style="7" customWidth="1"/>
    <col min="6405" max="6405" width="7.875" style="7" customWidth="1"/>
    <col min="6406" max="6407" width="7.875" style="7" hidden="1" customWidth="1"/>
    <col min="6408" max="6655" width="7.875" style="7"/>
    <col min="6656" max="6656" width="35.75" style="7" customWidth="1"/>
    <col min="6657" max="6657" width="7.875" style="7" hidden="1" customWidth="1"/>
    <col min="6658" max="6659" width="12" style="7" customWidth="1"/>
    <col min="6660" max="6660" width="8" style="7" customWidth="1"/>
    <col min="6661" max="6661" width="7.875" style="7" customWidth="1"/>
    <col min="6662" max="6663" width="7.875" style="7" hidden="1" customWidth="1"/>
    <col min="6664" max="6911" width="7.875" style="7"/>
    <col min="6912" max="6912" width="35.75" style="7" customWidth="1"/>
    <col min="6913" max="6913" width="7.875" style="7" hidden="1" customWidth="1"/>
    <col min="6914" max="6915" width="12" style="7" customWidth="1"/>
    <col min="6916" max="6916" width="8" style="7" customWidth="1"/>
    <col min="6917" max="6917" width="7.875" style="7" customWidth="1"/>
    <col min="6918" max="6919" width="7.875" style="7" hidden="1" customWidth="1"/>
    <col min="6920" max="7167" width="7.875" style="7"/>
    <col min="7168" max="7168" width="35.75" style="7" customWidth="1"/>
    <col min="7169" max="7169" width="7.875" style="7" hidden="1" customWidth="1"/>
    <col min="7170" max="7171" width="12" style="7" customWidth="1"/>
    <col min="7172" max="7172" width="8" style="7" customWidth="1"/>
    <col min="7173" max="7173" width="7.875" style="7" customWidth="1"/>
    <col min="7174" max="7175" width="7.875" style="7" hidden="1" customWidth="1"/>
    <col min="7176" max="7423" width="7.875" style="7"/>
    <col min="7424" max="7424" width="35.75" style="7" customWidth="1"/>
    <col min="7425" max="7425" width="7.875" style="7" hidden="1" customWidth="1"/>
    <col min="7426" max="7427" width="12" style="7" customWidth="1"/>
    <col min="7428" max="7428" width="8" style="7" customWidth="1"/>
    <col min="7429" max="7429" width="7.875" style="7" customWidth="1"/>
    <col min="7430" max="7431" width="7.875" style="7" hidden="1" customWidth="1"/>
    <col min="7432" max="7679" width="7.875" style="7"/>
    <col min="7680" max="7680" width="35.75" style="7" customWidth="1"/>
    <col min="7681" max="7681" width="7.875" style="7" hidden="1" customWidth="1"/>
    <col min="7682" max="7683" width="12" style="7" customWidth="1"/>
    <col min="7684" max="7684" width="8" style="7" customWidth="1"/>
    <col min="7685" max="7685" width="7.875" style="7" customWidth="1"/>
    <col min="7686" max="7687" width="7.875" style="7" hidden="1" customWidth="1"/>
    <col min="7688" max="7935" width="7.875" style="7"/>
    <col min="7936" max="7936" width="35.75" style="7" customWidth="1"/>
    <col min="7937" max="7937" width="7.875" style="7" hidden="1" customWidth="1"/>
    <col min="7938" max="7939" width="12" style="7" customWidth="1"/>
    <col min="7940" max="7940" width="8" style="7" customWidth="1"/>
    <col min="7941" max="7941" width="7.875" style="7" customWidth="1"/>
    <col min="7942" max="7943" width="7.875" style="7" hidden="1" customWidth="1"/>
    <col min="7944" max="8191" width="7.875" style="7"/>
    <col min="8192" max="8192" width="35.75" style="7" customWidth="1"/>
    <col min="8193" max="8193" width="7.875" style="7" hidden="1" customWidth="1"/>
    <col min="8194" max="8195" width="12" style="7" customWidth="1"/>
    <col min="8196" max="8196" width="8" style="7" customWidth="1"/>
    <col min="8197" max="8197" width="7.875" style="7" customWidth="1"/>
    <col min="8198" max="8199" width="7.875" style="7" hidden="1" customWidth="1"/>
    <col min="8200" max="8447" width="7.875" style="7"/>
    <col min="8448" max="8448" width="35.75" style="7" customWidth="1"/>
    <col min="8449" max="8449" width="7.875" style="7" hidden="1" customWidth="1"/>
    <col min="8450" max="8451" width="12" style="7" customWidth="1"/>
    <col min="8452" max="8452" width="8" style="7" customWidth="1"/>
    <col min="8453" max="8453" width="7.875" style="7" customWidth="1"/>
    <col min="8454" max="8455" width="7.875" style="7" hidden="1" customWidth="1"/>
    <col min="8456" max="8703" width="7.875" style="7"/>
    <col min="8704" max="8704" width="35.75" style="7" customWidth="1"/>
    <col min="8705" max="8705" width="7.875" style="7" hidden="1" customWidth="1"/>
    <col min="8706" max="8707" width="12" style="7" customWidth="1"/>
    <col min="8708" max="8708" width="8" style="7" customWidth="1"/>
    <col min="8709" max="8709" width="7.875" style="7" customWidth="1"/>
    <col min="8710" max="8711" width="7.875" style="7" hidden="1" customWidth="1"/>
    <col min="8712" max="8959" width="7.875" style="7"/>
    <col min="8960" max="8960" width="35.75" style="7" customWidth="1"/>
    <col min="8961" max="8961" width="7.875" style="7" hidden="1" customWidth="1"/>
    <col min="8962" max="8963" width="12" style="7" customWidth="1"/>
    <col min="8964" max="8964" width="8" style="7" customWidth="1"/>
    <col min="8965" max="8965" width="7.875" style="7" customWidth="1"/>
    <col min="8966" max="8967" width="7.875" style="7" hidden="1" customWidth="1"/>
    <col min="8968" max="9215" width="7.875" style="7"/>
    <col min="9216" max="9216" width="35.75" style="7" customWidth="1"/>
    <col min="9217" max="9217" width="7.875" style="7" hidden="1" customWidth="1"/>
    <col min="9218" max="9219" width="12" style="7" customWidth="1"/>
    <col min="9220" max="9220" width="8" style="7" customWidth="1"/>
    <col min="9221" max="9221" width="7.875" style="7" customWidth="1"/>
    <col min="9222" max="9223" width="7.875" style="7" hidden="1" customWidth="1"/>
    <col min="9224" max="9471" width="7.875" style="7"/>
    <col min="9472" max="9472" width="35.75" style="7" customWidth="1"/>
    <col min="9473" max="9473" width="7.875" style="7" hidden="1" customWidth="1"/>
    <col min="9474" max="9475" width="12" style="7" customWidth="1"/>
    <col min="9476" max="9476" width="8" style="7" customWidth="1"/>
    <col min="9477" max="9477" width="7.875" style="7" customWidth="1"/>
    <col min="9478" max="9479" width="7.875" style="7" hidden="1" customWidth="1"/>
    <col min="9480" max="9727" width="7.875" style="7"/>
    <col min="9728" max="9728" width="35.75" style="7" customWidth="1"/>
    <col min="9729" max="9729" width="7.875" style="7" hidden="1" customWidth="1"/>
    <col min="9730" max="9731" width="12" style="7" customWidth="1"/>
    <col min="9732" max="9732" width="8" style="7" customWidth="1"/>
    <col min="9733" max="9733" width="7.875" style="7" customWidth="1"/>
    <col min="9734" max="9735" width="7.875" style="7" hidden="1" customWidth="1"/>
    <col min="9736" max="9983" width="7.875" style="7"/>
    <col min="9984" max="9984" width="35.75" style="7" customWidth="1"/>
    <col min="9985" max="9985" width="7.875" style="7" hidden="1" customWidth="1"/>
    <col min="9986" max="9987" width="12" style="7" customWidth="1"/>
    <col min="9988" max="9988" width="8" style="7" customWidth="1"/>
    <col min="9989" max="9989" width="7.875" style="7" customWidth="1"/>
    <col min="9990" max="9991" width="7.875" style="7" hidden="1" customWidth="1"/>
    <col min="9992" max="10239" width="7.875" style="7"/>
    <col min="10240" max="10240" width="35.75" style="7" customWidth="1"/>
    <col min="10241" max="10241" width="7.875" style="7" hidden="1" customWidth="1"/>
    <col min="10242" max="10243" width="12" style="7" customWidth="1"/>
    <col min="10244" max="10244" width="8" style="7" customWidth="1"/>
    <col min="10245" max="10245" width="7.875" style="7" customWidth="1"/>
    <col min="10246" max="10247" width="7.875" style="7" hidden="1" customWidth="1"/>
    <col min="10248" max="10495" width="7.875" style="7"/>
    <col min="10496" max="10496" width="35.75" style="7" customWidth="1"/>
    <col min="10497" max="10497" width="7.875" style="7" hidden="1" customWidth="1"/>
    <col min="10498" max="10499" width="12" style="7" customWidth="1"/>
    <col min="10500" max="10500" width="8" style="7" customWidth="1"/>
    <col min="10501" max="10501" width="7.875" style="7" customWidth="1"/>
    <col min="10502" max="10503" width="7.875" style="7" hidden="1" customWidth="1"/>
    <col min="10504" max="10751" width="7.875" style="7"/>
    <col min="10752" max="10752" width="35.75" style="7" customWidth="1"/>
    <col min="10753" max="10753" width="7.875" style="7" hidden="1" customWidth="1"/>
    <col min="10754" max="10755" width="12" style="7" customWidth="1"/>
    <col min="10756" max="10756" width="8" style="7" customWidth="1"/>
    <col min="10757" max="10757" width="7.875" style="7" customWidth="1"/>
    <col min="10758" max="10759" width="7.875" style="7" hidden="1" customWidth="1"/>
    <col min="10760" max="11007" width="7.875" style="7"/>
    <col min="11008" max="11008" width="35.75" style="7" customWidth="1"/>
    <col min="11009" max="11009" width="7.875" style="7" hidden="1" customWidth="1"/>
    <col min="11010" max="11011" width="12" style="7" customWidth="1"/>
    <col min="11012" max="11012" width="8" style="7" customWidth="1"/>
    <col min="11013" max="11013" width="7.875" style="7" customWidth="1"/>
    <col min="11014" max="11015" width="7.875" style="7" hidden="1" customWidth="1"/>
    <col min="11016" max="11263" width="7.875" style="7"/>
    <col min="11264" max="11264" width="35.75" style="7" customWidth="1"/>
    <col min="11265" max="11265" width="7.875" style="7" hidden="1" customWidth="1"/>
    <col min="11266" max="11267" width="12" style="7" customWidth="1"/>
    <col min="11268" max="11268" width="8" style="7" customWidth="1"/>
    <col min="11269" max="11269" width="7.875" style="7" customWidth="1"/>
    <col min="11270" max="11271" width="7.875" style="7" hidden="1" customWidth="1"/>
    <col min="11272" max="11519" width="7.875" style="7"/>
    <col min="11520" max="11520" width="35.75" style="7" customWidth="1"/>
    <col min="11521" max="11521" width="7.875" style="7" hidden="1" customWidth="1"/>
    <col min="11522" max="11523" width="12" style="7" customWidth="1"/>
    <col min="11524" max="11524" width="8" style="7" customWidth="1"/>
    <col min="11525" max="11525" width="7.875" style="7" customWidth="1"/>
    <col min="11526" max="11527" width="7.875" style="7" hidden="1" customWidth="1"/>
    <col min="11528" max="11775" width="7.875" style="7"/>
    <col min="11776" max="11776" width="35.75" style="7" customWidth="1"/>
    <col min="11777" max="11777" width="7.875" style="7" hidden="1" customWidth="1"/>
    <col min="11778" max="11779" width="12" style="7" customWidth="1"/>
    <col min="11780" max="11780" width="8" style="7" customWidth="1"/>
    <col min="11781" max="11781" width="7.875" style="7" customWidth="1"/>
    <col min="11782" max="11783" width="7.875" style="7" hidden="1" customWidth="1"/>
    <col min="11784" max="12031" width="7.875" style="7"/>
    <col min="12032" max="12032" width="35.75" style="7" customWidth="1"/>
    <col min="12033" max="12033" width="7.875" style="7" hidden="1" customWidth="1"/>
    <col min="12034" max="12035" width="12" style="7" customWidth="1"/>
    <col min="12036" max="12036" width="8" style="7" customWidth="1"/>
    <col min="12037" max="12037" width="7.875" style="7" customWidth="1"/>
    <col min="12038" max="12039" width="7.875" style="7" hidden="1" customWidth="1"/>
    <col min="12040" max="12287" width="7.875" style="7"/>
    <col min="12288" max="12288" width="35.75" style="7" customWidth="1"/>
    <col min="12289" max="12289" width="7.875" style="7" hidden="1" customWidth="1"/>
    <col min="12290" max="12291" width="12" style="7" customWidth="1"/>
    <col min="12292" max="12292" width="8" style="7" customWidth="1"/>
    <col min="12293" max="12293" width="7.875" style="7" customWidth="1"/>
    <col min="12294" max="12295" width="7.875" style="7" hidden="1" customWidth="1"/>
    <col min="12296" max="12543" width="7.875" style="7"/>
    <col min="12544" max="12544" width="35.75" style="7" customWidth="1"/>
    <col min="12545" max="12545" width="7.875" style="7" hidden="1" customWidth="1"/>
    <col min="12546" max="12547" width="12" style="7" customWidth="1"/>
    <col min="12548" max="12548" width="8" style="7" customWidth="1"/>
    <col min="12549" max="12549" width="7.875" style="7" customWidth="1"/>
    <col min="12550" max="12551" width="7.875" style="7" hidden="1" customWidth="1"/>
    <col min="12552" max="12799" width="7.875" style="7"/>
    <col min="12800" max="12800" width="35.75" style="7" customWidth="1"/>
    <col min="12801" max="12801" width="7.875" style="7" hidden="1" customWidth="1"/>
    <col min="12802" max="12803" width="12" style="7" customWidth="1"/>
    <col min="12804" max="12804" width="8" style="7" customWidth="1"/>
    <col min="12805" max="12805" width="7.875" style="7" customWidth="1"/>
    <col min="12806" max="12807" width="7.875" style="7" hidden="1" customWidth="1"/>
    <col min="12808" max="13055" width="7.875" style="7"/>
    <col min="13056" max="13056" width="35.75" style="7" customWidth="1"/>
    <col min="13057" max="13057" width="7.875" style="7" hidden="1" customWidth="1"/>
    <col min="13058" max="13059" width="12" style="7" customWidth="1"/>
    <col min="13060" max="13060" width="8" style="7" customWidth="1"/>
    <col min="13061" max="13061" width="7.875" style="7" customWidth="1"/>
    <col min="13062" max="13063" width="7.875" style="7" hidden="1" customWidth="1"/>
    <col min="13064" max="13311" width="7.875" style="7"/>
    <col min="13312" max="13312" width="35.75" style="7" customWidth="1"/>
    <col min="13313" max="13313" width="7.875" style="7" hidden="1" customWidth="1"/>
    <col min="13314" max="13315" width="12" style="7" customWidth="1"/>
    <col min="13316" max="13316" width="8" style="7" customWidth="1"/>
    <col min="13317" max="13317" width="7.875" style="7" customWidth="1"/>
    <col min="13318" max="13319" width="7.875" style="7" hidden="1" customWidth="1"/>
    <col min="13320" max="13567" width="7.875" style="7"/>
    <col min="13568" max="13568" width="35.75" style="7" customWidth="1"/>
    <col min="13569" max="13569" width="7.875" style="7" hidden="1" customWidth="1"/>
    <col min="13570" max="13571" width="12" style="7" customWidth="1"/>
    <col min="13572" max="13572" width="8" style="7" customWidth="1"/>
    <col min="13573" max="13573" width="7.875" style="7" customWidth="1"/>
    <col min="13574" max="13575" width="7.875" style="7" hidden="1" customWidth="1"/>
    <col min="13576" max="13823" width="7.875" style="7"/>
    <col min="13824" max="13824" width="35.75" style="7" customWidth="1"/>
    <col min="13825" max="13825" width="7.875" style="7" hidden="1" customWidth="1"/>
    <col min="13826" max="13827" width="12" style="7" customWidth="1"/>
    <col min="13828" max="13828" width="8" style="7" customWidth="1"/>
    <col min="13829" max="13829" width="7.875" style="7" customWidth="1"/>
    <col min="13830" max="13831" width="7.875" style="7" hidden="1" customWidth="1"/>
    <col min="13832" max="14079" width="7.875" style="7"/>
    <col min="14080" max="14080" width="35.75" style="7" customWidth="1"/>
    <col min="14081" max="14081" width="7.875" style="7" hidden="1" customWidth="1"/>
    <col min="14082" max="14083" width="12" style="7" customWidth="1"/>
    <col min="14084" max="14084" width="8" style="7" customWidth="1"/>
    <col min="14085" max="14085" width="7.875" style="7" customWidth="1"/>
    <col min="14086" max="14087" width="7.875" style="7" hidden="1" customWidth="1"/>
    <col min="14088" max="14335" width="7.875" style="7"/>
    <col min="14336" max="14336" width="35.75" style="7" customWidth="1"/>
    <col min="14337" max="14337" width="7.875" style="7" hidden="1" customWidth="1"/>
    <col min="14338" max="14339" width="12" style="7" customWidth="1"/>
    <col min="14340" max="14340" width="8" style="7" customWidth="1"/>
    <col min="14341" max="14341" width="7.875" style="7" customWidth="1"/>
    <col min="14342" max="14343" width="7.875" style="7" hidden="1" customWidth="1"/>
    <col min="14344" max="14591" width="7.875" style="7"/>
    <col min="14592" max="14592" width="35.75" style="7" customWidth="1"/>
    <col min="14593" max="14593" width="7.875" style="7" hidden="1" customWidth="1"/>
    <col min="14594" max="14595" width="12" style="7" customWidth="1"/>
    <col min="14596" max="14596" width="8" style="7" customWidth="1"/>
    <col min="14597" max="14597" width="7.875" style="7" customWidth="1"/>
    <col min="14598" max="14599" width="7.875" style="7" hidden="1" customWidth="1"/>
    <col min="14600" max="14847" width="7.875" style="7"/>
    <col min="14848" max="14848" width="35.75" style="7" customWidth="1"/>
    <col min="14849" max="14849" width="7.875" style="7" hidden="1" customWidth="1"/>
    <col min="14850" max="14851" width="12" style="7" customWidth="1"/>
    <col min="14852" max="14852" width="8" style="7" customWidth="1"/>
    <col min="14853" max="14853" width="7.875" style="7" customWidth="1"/>
    <col min="14854" max="14855" width="7.875" style="7" hidden="1" customWidth="1"/>
    <col min="14856" max="15103" width="7.875" style="7"/>
    <col min="15104" max="15104" width="35.75" style="7" customWidth="1"/>
    <col min="15105" max="15105" width="7.875" style="7" hidden="1" customWidth="1"/>
    <col min="15106" max="15107" width="12" style="7" customWidth="1"/>
    <col min="15108" max="15108" width="8" style="7" customWidth="1"/>
    <col min="15109" max="15109" width="7.875" style="7" customWidth="1"/>
    <col min="15110" max="15111" width="7.875" style="7" hidden="1" customWidth="1"/>
    <col min="15112" max="15359" width="7.875" style="7"/>
    <col min="15360" max="15360" width="35.75" style="7" customWidth="1"/>
    <col min="15361" max="15361" width="7.875" style="7" hidden="1" customWidth="1"/>
    <col min="15362" max="15363" width="12" style="7" customWidth="1"/>
    <col min="15364" max="15364" width="8" style="7" customWidth="1"/>
    <col min="15365" max="15365" width="7.875" style="7" customWidth="1"/>
    <col min="15366" max="15367" width="7.875" style="7" hidden="1" customWidth="1"/>
    <col min="15368" max="15615" width="7.875" style="7"/>
    <col min="15616" max="15616" width="35.75" style="7" customWidth="1"/>
    <col min="15617" max="15617" width="7.875" style="7" hidden="1" customWidth="1"/>
    <col min="15618" max="15619" width="12" style="7" customWidth="1"/>
    <col min="15620" max="15620" width="8" style="7" customWidth="1"/>
    <col min="15621" max="15621" width="7.875" style="7" customWidth="1"/>
    <col min="15622" max="15623" width="7.875" style="7" hidden="1" customWidth="1"/>
    <col min="15624" max="15871" width="7.875" style="7"/>
    <col min="15872" max="15872" width="35.75" style="7" customWidth="1"/>
    <col min="15873" max="15873" width="7.875" style="7" hidden="1" customWidth="1"/>
    <col min="15874" max="15875" width="12" style="7" customWidth="1"/>
    <col min="15876" max="15876" width="8" style="7" customWidth="1"/>
    <col min="15877" max="15877" width="7.875" style="7" customWidth="1"/>
    <col min="15878" max="15879" width="7.875" style="7" hidden="1" customWidth="1"/>
    <col min="15880" max="16127" width="7.875" style="7"/>
    <col min="16128" max="16128" width="35.75" style="7" customWidth="1"/>
    <col min="16129" max="16129" width="7.875" style="7" hidden="1" customWidth="1"/>
    <col min="16130" max="16131" width="12" style="7" customWidth="1"/>
    <col min="16132" max="16132" width="8" style="7" customWidth="1"/>
    <col min="16133" max="16133" width="7.875" style="7" customWidth="1"/>
    <col min="16134" max="16135" width="7.875" style="7" hidden="1" customWidth="1"/>
    <col min="16136" max="16384" width="7.875" style="7"/>
  </cols>
  <sheetData>
    <row r="1" ht="18.75" spans="1:3">
      <c r="A1" s="27" t="s">
        <v>692</v>
      </c>
      <c r="B1" s="9"/>
      <c r="C1" s="9"/>
    </row>
    <row r="2" ht="23.25" spans="1:3">
      <c r="A2" s="10" t="s">
        <v>693</v>
      </c>
      <c r="B2" s="11"/>
      <c r="C2" s="11"/>
    </row>
    <row r="3" spans="1:3">
      <c r="A3" s="12"/>
      <c r="B3" s="12"/>
      <c r="C3" s="13" t="s">
        <v>694</v>
      </c>
    </row>
    <row r="4" s="1" customFormat="1" ht="46.5" customHeight="1" spans="1:4">
      <c r="A4" s="14" t="s">
        <v>43</v>
      </c>
      <c r="B4" s="14" t="s">
        <v>568</v>
      </c>
      <c r="C4" s="14" t="s">
        <v>695</v>
      </c>
      <c r="D4" s="15"/>
    </row>
    <row r="5" s="2" customFormat="1" ht="46.5" customHeight="1" spans="1:4">
      <c r="A5" s="16" t="s">
        <v>696</v>
      </c>
      <c r="B5" s="17">
        <v>12</v>
      </c>
      <c r="C5" s="21">
        <v>12</v>
      </c>
      <c r="D5" s="18"/>
    </row>
    <row r="6" s="3" customFormat="1" ht="46.5" customHeight="1" spans="1:6">
      <c r="A6" s="16" t="s">
        <v>697</v>
      </c>
      <c r="B6" s="17">
        <v>12</v>
      </c>
      <c r="C6" s="21">
        <v>12</v>
      </c>
      <c r="D6" s="19"/>
      <c r="F6" s="3">
        <v>988753</v>
      </c>
    </row>
    <row r="7" s="3" customFormat="1" ht="46.5" customHeight="1" spans="1:4">
      <c r="A7" s="16" t="s">
        <v>698</v>
      </c>
      <c r="B7" s="17"/>
      <c r="C7" s="21"/>
      <c r="D7" s="19"/>
    </row>
    <row r="8" s="3" customFormat="1" ht="46.5" customHeight="1" spans="1:4">
      <c r="A8" s="16" t="s">
        <v>699</v>
      </c>
      <c r="B8" s="17">
        <v>12</v>
      </c>
      <c r="C8" s="21">
        <v>12</v>
      </c>
      <c r="D8" s="19"/>
    </row>
    <row r="9" s="4" customFormat="1" ht="46.5" customHeight="1" spans="1:6">
      <c r="A9" s="20" t="s">
        <v>700</v>
      </c>
      <c r="B9" s="17"/>
      <c r="C9" s="21"/>
      <c r="D9" s="22"/>
      <c r="F9" s="4">
        <v>822672</v>
      </c>
    </row>
    <row r="10" s="4" customFormat="1" ht="46.5" customHeight="1" spans="1:4">
      <c r="A10" s="23" t="s">
        <v>701</v>
      </c>
      <c r="B10" s="17"/>
      <c r="C10" s="21"/>
      <c r="D10" s="22"/>
    </row>
    <row r="11" s="4" customFormat="1" ht="46.5" customHeight="1" spans="1:4">
      <c r="A11" s="23" t="s">
        <v>702</v>
      </c>
      <c r="B11" s="17"/>
      <c r="C11" s="21"/>
      <c r="D11" s="22"/>
    </row>
    <row r="12" s="5" customFormat="1" ht="46.5" customHeight="1" spans="1:4">
      <c r="A12" s="16" t="s">
        <v>703</v>
      </c>
      <c r="B12" s="21"/>
      <c r="C12" s="21"/>
      <c r="D12" s="24"/>
    </row>
    <row r="13" s="4" customFormat="1" ht="46.5" customHeight="1" spans="1:6">
      <c r="A13" s="16" t="s">
        <v>704</v>
      </c>
      <c r="B13" s="21">
        <v>12</v>
      </c>
      <c r="C13" s="21">
        <v>12</v>
      </c>
      <c r="D13" s="22"/>
      <c r="F13" s="4">
        <v>988753</v>
      </c>
    </row>
    <row r="14" s="4" customFormat="1" ht="46.5" customHeight="1" spans="1:6">
      <c r="A14" s="20" t="s">
        <v>705</v>
      </c>
      <c r="B14" s="17">
        <v>2</v>
      </c>
      <c r="C14" s="21"/>
      <c r="D14" s="22"/>
      <c r="F14" s="4">
        <v>822672</v>
      </c>
    </row>
    <row r="15" s="6" customFormat="1" ht="46.5" customHeight="1" spans="1:4">
      <c r="A15" s="25" t="s">
        <v>706</v>
      </c>
      <c r="B15" s="17">
        <v>14</v>
      </c>
      <c r="C15" s="17"/>
      <c r="D15" s="26"/>
    </row>
  </sheetData>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B14" sqref="B14"/>
    </sheetView>
  </sheetViews>
  <sheetFormatPr defaultColWidth="7.875" defaultRowHeight="15.75" outlineLevelCol="5"/>
  <cols>
    <col min="1" max="1" width="46" style="7" customWidth="1"/>
    <col min="2" max="3" width="18.75" style="7" customWidth="1"/>
    <col min="4" max="4" width="8" style="7" customWidth="1"/>
    <col min="5" max="5" width="7.875" style="7" customWidth="1"/>
    <col min="6" max="6" width="8.5" style="7" hidden="1" customWidth="1"/>
    <col min="7" max="7" width="7.875" style="7" hidden="1" customWidth="1"/>
    <col min="8" max="255" width="7.875" style="7"/>
    <col min="256" max="256" width="35.75" style="7" customWidth="1"/>
    <col min="257" max="257" width="7.875" style="7" hidden="1" customWidth="1"/>
    <col min="258" max="259" width="12" style="7" customWidth="1"/>
    <col min="260" max="260" width="8" style="7" customWidth="1"/>
    <col min="261" max="261" width="7.875" style="7" customWidth="1"/>
    <col min="262" max="263" width="7.875" style="7" hidden="1" customWidth="1"/>
    <col min="264" max="511" width="7.875" style="7"/>
    <col min="512" max="512" width="35.75" style="7" customWidth="1"/>
    <col min="513" max="513" width="7.875" style="7" hidden="1" customWidth="1"/>
    <col min="514" max="515" width="12" style="7" customWidth="1"/>
    <col min="516" max="516" width="8" style="7" customWidth="1"/>
    <col min="517" max="517" width="7.875" style="7" customWidth="1"/>
    <col min="518" max="519" width="7.875" style="7" hidden="1" customWidth="1"/>
    <col min="520" max="767" width="7.875" style="7"/>
    <col min="768" max="768" width="35.75" style="7" customWidth="1"/>
    <col min="769" max="769" width="7.875" style="7" hidden="1" customWidth="1"/>
    <col min="770" max="771" width="12" style="7" customWidth="1"/>
    <col min="772" max="772" width="8" style="7" customWidth="1"/>
    <col min="773" max="773" width="7.875" style="7" customWidth="1"/>
    <col min="774" max="775" width="7.875" style="7" hidden="1" customWidth="1"/>
    <col min="776" max="1023" width="7.875" style="7"/>
    <col min="1024" max="1024" width="35.75" style="7" customWidth="1"/>
    <col min="1025" max="1025" width="7.875" style="7" hidden="1" customWidth="1"/>
    <col min="1026" max="1027" width="12" style="7" customWidth="1"/>
    <col min="1028" max="1028" width="8" style="7" customWidth="1"/>
    <col min="1029" max="1029" width="7.875" style="7" customWidth="1"/>
    <col min="1030" max="1031" width="7.875" style="7" hidden="1" customWidth="1"/>
    <col min="1032" max="1279" width="7.875" style="7"/>
    <col min="1280" max="1280" width="35.75" style="7" customWidth="1"/>
    <col min="1281" max="1281" width="7.875" style="7" hidden="1" customWidth="1"/>
    <col min="1282" max="1283" width="12" style="7" customWidth="1"/>
    <col min="1284" max="1284" width="8" style="7" customWidth="1"/>
    <col min="1285" max="1285" width="7.875" style="7" customWidth="1"/>
    <col min="1286" max="1287" width="7.875" style="7" hidden="1" customWidth="1"/>
    <col min="1288" max="1535" width="7.875" style="7"/>
    <col min="1536" max="1536" width="35.75" style="7" customWidth="1"/>
    <col min="1537" max="1537" width="7.875" style="7" hidden="1" customWidth="1"/>
    <col min="1538" max="1539" width="12" style="7" customWidth="1"/>
    <col min="1540" max="1540" width="8" style="7" customWidth="1"/>
    <col min="1541" max="1541" width="7.875" style="7" customWidth="1"/>
    <col min="1542" max="1543" width="7.875" style="7" hidden="1" customWidth="1"/>
    <col min="1544" max="1791" width="7.875" style="7"/>
    <col min="1792" max="1792" width="35.75" style="7" customWidth="1"/>
    <col min="1793" max="1793" width="7.875" style="7" hidden="1" customWidth="1"/>
    <col min="1794" max="1795" width="12" style="7" customWidth="1"/>
    <col min="1796" max="1796" width="8" style="7" customWidth="1"/>
    <col min="1797" max="1797" width="7.875" style="7" customWidth="1"/>
    <col min="1798" max="1799" width="7.875" style="7" hidden="1" customWidth="1"/>
    <col min="1800" max="2047" width="7.875" style="7"/>
    <col min="2048" max="2048" width="35.75" style="7" customWidth="1"/>
    <col min="2049" max="2049" width="7.875" style="7" hidden="1" customWidth="1"/>
    <col min="2050" max="2051" width="12" style="7" customWidth="1"/>
    <col min="2052" max="2052" width="8" style="7" customWidth="1"/>
    <col min="2053" max="2053" width="7.875" style="7" customWidth="1"/>
    <col min="2054" max="2055" width="7.875" style="7" hidden="1" customWidth="1"/>
    <col min="2056" max="2303" width="7.875" style="7"/>
    <col min="2304" max="2304" width="35.75" style="7" customWidth="1"/>
    <col min="2305" max="2305" width="7.875" style="7" hidden="1" customWidth="1"/>
    <col min="2306" max="2307" width="12" style="7" customWidth="1"/>
    <col min="2308" max="2308" width="8" style="7" customWidth="1"/>
    <col min="2309" max="2309" width="7.875" style="7" customWidth="1"/>
    <col min="2310" max="2311" width="7.875" style="7" hidden="1" customWidth="1"/>
    <col min="2312" max="2559" width="7.875" style="7"/>
    <col min="2560" max="2560" width="35.75" style="7" customWidth="1"/>
    <col min="2561" max="2561" width="7.875" style="7" hidden="1" customWidth="1"/>
    <col min="2562" max="2563" width="12" style="7" customWidth="1"/>
    <col min="2564" max="2564" width="8" style="7" customWidth="1"/>
    <col min="2565" max="2565" width="7.875" style="7" customWidth="1"/>
    <col min="2566" max="2567" width="7.875" style="7" hidden="1" customWidth="1"/>
    <col min="2568" max="2815" width="7.875" style="7"/>
    <col min="2816" max="2816" width="35.75" style="7" customWidth="1"/>
    <col min="2817" max="2817" width="7.875" style="7" hidden="1" customWidth="1"/>
    <col min="2818" max="2819" width="12" style="7" customWidth="1"/>
    <col min="2820" max="2820" width="8" style="7" customWidth="1"/>
    <col min="2821" max="2821" width="7.875" style="7" customWidth="1"/>
    <col min="2822" max="2823" width="7.875" style="7" hidden="1" customWidth="1"/>
    <col min="2824" max="3071" width="7.875" style="7"/>
    <col min="3072" max="3072" width="35.75" style="7" customWidth="1"/>
    <col min="3073" max="3073" width="7.875" style="7" hidden="1" customWidth="1"/>
    <col min="3074" max="3075" width="12" style="7" customWidth="1"/>
    <col min="3076" max="3076" width="8" style="7" customWidth="1"/>
    <col min="3077" max="3077" width="7.875" style="7" customWidth="1"/>
    <col min="3078" max="3079" width="7.875" style="7" hidden="1" customWidth="1"/>
    <col min="3080" max="3327" width="7.875" style="7"/>
    <col min="3328" max="3328" width="35.75" style="7" customWidth="1"/>
    <col min="3329" max="3329" width="7.875" style="7" hidden="1" customWidth="1"/>
    <col min="3330" max="3331" width="12" style="7" customWidth="1"/>
    <col min="3332" max="3332" width="8" style="7" customWidth="1"/>
    <col min="3333" max="3333" width="7.875" style="7" customWidth="1"/>
    <col min="3334" max="3335" width="7.875" style="7" hidden="1" customWidth="1"/>
    <col min="3336" max="3583" width="7.875" style="7"/>
    <col min="3584" max="3584" width="35.75" style="7" customWidth="1"/>
    <col min="3585" max="3585" width="7.875" style="7" hidden="1" customWidth="1"/>
    <col min="3586" max="3587" width="12" style="7" customWidth="1"/>
    <col min="3588" max="3588" width="8" style="7" customWidth="1"/>
    <col min="3589" max="3589" width="7.875" style="7" customWidth="1"/>
    <col min="3590" max="3591" width="7.875" style="7" hidden="1" customWidth="1"/>
    <col min="3592" max="3839" width="7.875" style="7"/>
    <col min="3840" max="3840" width="35.75" style="7" customWidth="1"/>
    <col min="3841" max="3841" width="7.875" style="7" hidden="1" customWidth="1"/>
    <col min="3842" max="3843" width="12" style="7" customWidth="1"/>
    <col min="3844" max="3844" width="8" style="7" customWidth="1"/>
    <col min="3845" max="3845" width="7.875" style="7" customWidth="1"/>
    <col min="3846" max="3847" width="7.875" style="7" hidden="1" customWidth="1"/>
    <col min="3848" max="4095" width="7.875" style="7"/>
    <col min="4096" max="4096" width="35.75" style="7" customWidth="1"/>
    <col min="4097" max="4097" width="7.875" style="7" hidden="1" customWidth="1"/>
    <col min="4098" max="4099" width="12" style="7" customWidth="1"/>
    <col min="4100" max="4100" width="8" style="7" customWidth="1"/>
    <col min="4101" max="4101" width="7.875" style="7" customWidth="1"/>
    <col min="4102" max="4103" width="7.875" style="7" hidden="1" customWidth="1"/>
    <col min="4104" max="4351" width="7.875" style="7"/>
    <col min="4352" max="4352" width="35.75" style="7" customWidth="1"/>
    <col min="4353" max="4353" width="7.875" style="7" hidden="1" customWidth="1"/>
    <col min="4354" max="4355" width="12" style="7" customWidth="1"/>
    <col min="4356" max="4356" width="8" style="7" customWidth="1"/>
    <col min="4357" max="4357" width="7.875" style="7" customWidth="1"/>
    <col min="4358" max="4359" width="7.875" style="7" hidden="1" customWidth="1"/>
    <col min="4360" max="4607" width="7.875" style="7"/>
    <col min="4608" max="4608" width="35.75" style="7" customWidth="1"/>
    <col min="4609" max="4609" width="7.875" style="7" hidden="1" customWidth="1"/>
    <col min="4610" max="4611" width="12" style="7" customWidth="1"/>
    <col min="4612" max="4612" width="8" style="7" customWidth="1"/>
    <col min="4613" max="4613" width="7.875" style="7" customWidth="1"/>
    <col min="4614" max="4615" width="7.875" style="7" hidden="1" customWidth="1"/>
    <col min="4616" max="4863" width="7.875" style="7"/>
    <col min="4864" max="4864" width="35.75" style="7" customWidth="1"/>
    <col min="4865" max="4865" width="7.875" style="7" hidden="1" customWidth="1"/>
    <col min="4866" max="4867" width="12" style="7" customWidth="1"/>
    <col min="4868" max="4868" width="8" style="7" customWidth="1"/>
    <col min="4869" max="4869" width="7.875" style="7" customWidth="1"/>
    <col min="4870" max="4871" width="7.875" style="7" hidden="1" customWidth="1"/>
    <col min="4872" max="5119" width="7.875" style="7"/>
    <col min="5120" max="5120" width="35.75" style="7" customWidth="1"/>
    <col min="5121" max="5121" width="7.875" style="7" hidden="1" customWidth="1"/>
    <col min="5122" max="5123" width="12" style="7" customWidth="1"/>
    <col min="5124" max="5124" width="8" style="7" customWidth="1"/>
    <col min="5125" max="5125" width="7.875" style="7" customWidth="1"/>
    <col min="5126" max="5127" width="7.875" style="7" hidden="1" customWidth="1"/>
    <col min="5128" max="5375" width="7.875" style="7"/>
    <col min="5376" max="5376" width="35.75" style="7" customWidth="1"/>
    <col min="5377" max="5377" width="7.875" style="7" hidden="1" customWidth="1"/>
    <col min="5378" max="5379" width="12" style="7" customWidth="1"/>
    <col min="5380" max="5380" width="8" style="7" customWidth="1"/>
    <col min="5381" max="5381" width="7.875" style="7" customWidth="1"/>
    <col min="5382" max="5383" width="7.875" style="7" hidden="1" customWidth="1"/>
    <col min="5384" max="5631" width="7.875" style="7"/>
    <col min="5632" max="5632" width="35.75" style="7" customWidth="1"/>
    <col min="5633" max="5633" width="7.875" style="7" hidden="1" customWidth="1"/>
    <col min="5634" max="5635" width="12" style="7" customWidth="1"/>
    <col min="5636" max="5636" width="8" style="7" customWidth="1"/>
    <col min="5637" max="5637" width="7.875" style="7" customWidth="1"/>
    <col min="5638" max="5639" width="7.875" style="7" hidden="1" customWidth="1"/>
    <col min="5640" max="5887" width="7.875" style="7"/>
    <col min="5888" max="5888" width="35.75" style="7" customWidth="1"/>
    <col min="5889" max="5889" width="7.875" style="7" hidden="1" customWidth="1"/>
    <col min="5890" max="5891" width="12" style="7" customWidth="1"/>
    <col min="5892" max="5892" width="8" style="7" customWidth="1"/>
    <col min="5893" max="5893" width="7.875" style="7" customWidth="1"/>
    <col min="5894" max="5895" width="7.875" style="7" hidden="1" customWidth="1"/>
    <col min="5896" max="6143" width="7.875" style="7"/>
    <col min="6144" max="6144" width="35.75" style="7" customWidth="1"/>
    <col min="6145" max="6145" width="7.875" style="7" hidden="1" customWidth="1"/>
    <col min="6146" max="6147" width="12" style="7" customWidth="1"/>
    <col min="6148" max="6148" width="8" style="7" customWidth="1"/>
    <col min="6149" max="6149" width="7.875" style="7" customWidth="1"/>
    <col min="6150" max="6151" width="7.875" style="7" hidden="1" customWidth="1"/>
    <col min="6152" max="6399" width="7.875" style="7"/>
    <col min="6400" max="6400" width="35.75" style="7" customWidth="1"/>
    <col min="6401" max="6401" width="7.875" style="7" hidden="1" customWidth="1"/>
    <col min="6402" max="6403" width="12" style="7" customWidth="1"/>
    <col min="6404" max="6404" width="8" style="7" customWidth="1"/>
    <col min="6405" max="6405" width="7.875" style="7" customWidth="1"/>
    <col min="6406" max="6407" width="7.875" style="7" hidden="1" customWidth="1"/>
    <col min="6408" max="6655" width="7.875" style="7"/>
    <col min="6656" max="6656" width="35.75" style="7" customWidth="1"/>
    <col min="6657" max="6657" width="7.875" style="7" hidden="1" customWidth="1"/>
    <col min="6658" max="6659" width="12" style="7" customWidth="1"/>
    <col min="6660" max="6660" width="8" style="7" customWidth="1"/>
    <col min="6661" max="6661" width="7.875" style="7" customWidth="1"/>
    <col min="6662" max="6663" width="7.875" style="7" hidden="1" customWidth="1"/>
    <col min="6664" max="6911" width="7.875" style="7"/>
    <col min="6912" max="6912" width="35.75" style="7" customWidth="1"/>
    <col min="6913" max="6913" width="7.875" style="7" hidden="1" customWidth="1"/>
    <col min="6914" max="6915" width="12" style="7" customWidth="1"/>
    <col min="6916" max="6916" width="8" style="7" customWidth="1"/>
    <col min="6917" max="6917" width="7.875" style="7" customWidth="1"/>
    <col min="6918" max="6919" width="7.875" style="7" hidden="1" customWidth="1"/>
    <col min="6920" max="7167" width="7.875" style="7"/>
    <col min="7168" max="7168" width="35.75" style="7" customWidth="1"/>
    <col min="7169" max="7169" width="7.875" style="7" hidden="1" customWidth="1"/>
    <col min="7170" max="7171" width="12" style="7" customWidth="1"/>
    <col min="7172" max="7172" width="8" style="7" customWidth="1"/>
    <col min="7173" max="7173" width="7.875" style="7" customWidth="1"/>
    <col min="7174" max="7175" width="7.875" style="7" hidden="1" customWidth="1"/>
    <col min="7176" max="7423" width="7.875" style="7"/>
    <col min="7424" max="7424" width="35.75" style="7" customWidth="1"/>
    <col min="7425" max="7425" width="7.875" style="7" hidden="1" customWidth="1"/>
    <col min="7426" max="7427" width="12" style="7" customWidth="1"/>
    <col min="7428" max="7428" width="8" style="7" customWidth="1"/>
    <col min="7429" max="7429" width="7.875" style="7" customWidth="1"/>
    <col min="7430" max="7431" width="7.875" style="7" hidden="1" customWidth="1"/>
    <col min="7432" max="7679" width="7.875" style="7"/>
    <col min="7680" max="7680" width="35.75" style="7" customWidth="1"/>
    <col min="7681" max="7681" width="7.875" style="7" hidden="1" customWidth="1"/>
    <col min="7682" max="7683" width="12" style="7" customWidth="1"/>
    <col min="7684" max="7684" width="8" style="7" customWidth="1"/>
    <col min="7685" max="7685" width="7.875" style="7" customWidth="1"/>
    <col min="7686" max="7687" width="7.875" style="7" hidden="1" customWidth="1"/>
    <col min="7688" max="7935" width="7.875" style="7"/>
    <col min="7936" max="7936" width="35.75" style="7" customWidth="1"/>
    <col min="7937" max="7937" width="7.875" style="7" hidden="1" customWidth="1"/>
    <col min="7938" max="7939" width="12" style="7" customWidth="1"/>
    <col min="7940" max="7940" width="8" style="7" customWidth="1"/>
    <col min="7941" max="7941" width="7.875" style="7" customWidth="1"/>
    <col min="7942" max="7943" width="7.875" style="7" hidden="1" customWidth="1"/>
    <col min="7944" max="8191" width="7.875" style="7"/>
    <col min="8192" max="8192" width="35.75" style="7" customWidth="1"/>
    <col min="8193" max="8193" width="7.875" style="7" hidden="1" customWidth="1"/>
    <col min="8194" max="8195" width="12" style="7" customWidth="1"/>
    <col min="8196" max="8196" width="8" style="7" customWidth="1"/>
    <col min="8197" max="8197" width="7.875" style="7" customWidth="1"/>
    <col min="8198" max="8199" width="7.875" style="7" hidden="1" customWidth="1"/>
    <col min="8200" max="8447" width="7.875" style="7"/>
    <col min="8448" max="8448" width="35.75" style="7" customWidth="1"/>
    <col min="8449" max="8449" width="7.875" style="7" hidden="1" customWidth="1"/>
    <col min="8450" max="8451" width="12" style="7" customWidth="1"/>
    <col min="8452" max="8452" width="8" style="7" customWidth="1"/>
    <col min="8453" max="8453" width="7.875" style="7" customWidth="1"/>
    <col min="8454" max="8455" width="7.875" style="7" hidden="1" customWidth="1"/>
    <col min="8456" max="8703" width="7.875" style="7"/>
    <col min="8704" max="8704" width="35.75" style="7" customWidth="1"/>
    <col min="8705" max="8705" width="7.875" style="7" hidden="1" customWidth="1"/>
    <col min="8706" max="8707" width="12" style="7" customWidth="1"/>
    <col min="8708" max="8708" width="8" style="7" customWidth="1"/>
    <col min="8709" max="8709" width="7.875" style="7" customWidth="1"/>
    <col min="8710" max="8711" width="7.875" style="7" hidden="1" customWidth="1"/>
    <col min="8712" max="8959" width="7.875" style="7"/>
    <col min="8960" max="8960" width="35.75" style="7" customWidth="1"/>
    <col min="8961" max="8961" width="7.875" style="7" hidden="1" customWidth="1"/>
    <col min="8962" max="8963" width="12" style="7" customWidth="1"/>
    <col min="8964" max="8964" width="8" style="7" customWidth="1"/>
    <col min="8965" max="8965" width="7.875" style="7" customWidth="1"/>
    <col min="8966" max="8967" width="7.875" style="7" hidden="1" customWidth="1"/>
    <col min="8968" max="9215" width="7.875" style="7"/>
    <col min="9216" max="9216" width="35.75" style="7" customWidth="1"/>
    <col min="9217" max="9217" width="7.875" style="7" hidden="1" customWidth="1"/>
    <col min="9218" max="9219" width="12" style="7" customWidth="1"/>
    <col min="9220" max="9220" width="8" style="7" customWidth="1"/>
    <col min="9221" max="9221" width="7.875" style="7" customWidth="1"/>
    <col min="9222" max="9223" width="7.875" style="7" hidden="1" customWidth="1"/>
    <col min="9224" max="9471" width="7.875" style="7"/>
    <col min="9472" max="9472" width="35.75" style="7" customWidth="1"/>
    <col min="9473" max="9473" width="7.875" style="7" hidden="1" customWidth="1"/>
    <col min="9474" max="9475" width="12" style="7" customWidth="1"/>
    <col min="9476" max="9476" width="8" style="7" customWidth="1"/>
    <col min="9477" max="9477" width="7.875" style="7" customWidth="1"/>
    <col min="9478" max="9479" width="7.875" style="7" hidden="1" customWidth="1"/>
    <col min="9480" max="9727" width="7.875" style="7"/>
    <col min="9728" max="9728" width="35.75" style="7" customWidth="1"/>
    <col min="9729" max="9729" width="7.875" style="7" hidden="1" customWidth="1"/>
    <col min="9730" max="9731" width="12" style="7" customWidth="1"/>
    <col min="9732" max="9732" width="8" style="7" customWidth="1"/>
    <col min="9733" max="9733" width="7.875" style="7" customWidth="1"/>
    <col min="9734" max="9735" width="7.875" style="7" hidden="1" customWidth="1"/>
    <col min="9736" max="9983" width="7.875" style="7"/>
    <col min="9984" max="9984" width="35.75" style="7" customWidth="1"/>
    <col min="9985" max="9985" width="7.875" style="7" hidden="1" customWidth="1"/>
    <col min="9986" max="9987" width="12" style="7" customWidth="1"/>
    <col min="9988" max="9988" width="8" style="7" customWidth="1"/>
    <col min="9989" max="9989" width="7.875" style="7" customWidth="1"/>
    <col min="9990" max="9991" width="7.875" style="7" hidden="1" customWidth="1"/>
    <col min="9992" max="10239" width="7.875" style="7"/>
    <col min="10240" max="10240" width="35.75" style="7" customWidth="1"/>
    <col min="10241" max="10241" width="7.875" style="7" hidden="1" customWidth="1"/>
    <col min="10242" max="10243" width="12" style="7" customWidth="1"/>
    <col min="10244" max="10244" width="8" style="7" customWidth="1"/>
    <col min="10245" max="10245" width="7.875" style="7" customWidth="1"/>
    <col min="10246" max="10247" width="7.875" style="7" hidden="1" customWidth="1"/>
    <col min="10248" max="10495" width="7.875" style="7"/>
    <col min="10496" max="10496" width="35.75" style="7" customWidth="1"/>
    <col min="10497" max="10497" width="7.875" style="7" hidden="1" customWidth="1"/>
    <col min="10498" max="10499" width="12" style="7" customWidth="1"/>
    <col min="10500" max="10500" width="8" style="7" customWidth="1"/>
    <col min="10501" max="10501" width="7.875" style="7" customWidth="1"/>
    <col min="10502" max="10503" width="7.875" style="7" hidden="1" customWidth="1"/>
    <col min="10504" max="10751" width="7.875" style="7"/>
    <col min="10752" max="10752" width="35.75" style="7" customWidth="1"/>
    <col min="10753" max="10753" width="7.875" style="7" hidden="1" customWidth="1"/>
    <col min="10754" max="10755" width="12" style="7" customWidth="1"/>
    <col min="10756" max="10756" width="8" style="7" customWidth="1"/>
    <col min="10757" max="10757" width="7.875" style="7" customWidth="1"/>
    <col min="10758" max="10759" width="7.875" style="7" hidden="1" customWidth="1"/>
    <col min="10760" max="11007" width="7.875" style="7"/>
    <col min="11008" max="11008" width="35.75" style="7" customWidth="1"/>
    <col min="11009" max="11009" width="7.875" style="7" hidden="1" customWidth="1"/>
    <col min="11010" max="11011" width="12" style="7" customWidth="1"/>
    <col min="11012" max="11012" width="8" style="7" customWidth="1"/>
    <col min="11013" max="11013" width="7.875" style="7" customWidth="1"/>
    <col min="11014" max="11015" width="7.875" style="7" hidden="1" customWidth="1"/>
    <col min="11016" max="11263" width="7.875" style="7"/>
    <col min="11264" max="11264" width="35.75" style="7" customWidth="1"/>
    <col min="11265" max="11265" width="7.875" style="7" hidden="1" customWidth="1"/>
    <col min="11266" max="11267" width="12" style="7" customWidth="1"/>
    <col min="11268" max="11268" width="8" style="7" customWidth="1"/>
    <col min="11269" max="11269" width="7.875" style="7" customWidth="1"/>
    <col min="11270" max="11271" width="7.875" style="7" hidden="1" customWidth="1"/>
    <col min="11272" max="11519" width="7.875" style="7"/>
    <col min="11520" max="11520" width="35.75" style="7" customWidth="1"/>
    <col min="11521" max="11521" width="7.875" style="7" hidden="1" customWidth="1"/>
    <col min="11522" max="11523" width="12" style="7" customWidth="1"/>
    <col min="11524" max="11524" width="8" style="7" customWidth="1"/>
    <col min="11525" max="11525" width="7.875" style="7" customWidth="1"/>
    <col min="11526" max="11527" width="7.875" style="7" hidden="1" customWidth="1"/>
    <col min="11528" max="11775" width="7.875" style="7"/>
    <col min="11776" max="11776" width="35.75" style="7" customWidth="1"/>
    <col min="11777" max="11777" width="7.875" style="7" hidden="1" customWidth="1"/>
    <col min="11778" max="11779" width="12" style="7" customWidth="1"/>
    <col min="11780" max="11780" width="8" style="7" customWidth="1"/>
    <col min="11781" max="11781" width="7.875" style="7" customWidth="1"/>
    <col min="11782" max="11783" width="7.875" style="7" hidden="1" customWidth="1"/>
    <col min="11784" max="12031" width="7.875" style="7"/>
    <col min="12032" max="12032" width="35.75" style="7" customWidth="1"/>
    <col min="12033" max="12033" width="7.875" style="7" hidden="1" customWidth="1"/>
    <col min="12034" max="12035" width="12" style="7" customWidth="1"/>
    <col min="12036" max="12036" width="8" style="7" customWidth="1"/>
    <col min="12037" max="12037" width="7.875" style="7" customWidth="1"/>
    <col min="12038" max="12039" width="7.875" style="7" hidden="1" customWidth="1"/>
    <col min="12040" max="12287" width="7.875" style="7"/>
    <col min="12288" max="12288" width="35.75" style="7" customWidth="1"/>
    <col min="12289" max="12289" width="7.875" style="7" hidden="1" customWidth="1"/>
    <col min="12290" max="12291" width="12" style="7" customWidth="1"/>
    <col min="12292" max="12292" width="8" style="7" customWidth="1"/>
    <col min="12293" max="12293" width="7.875" style="7" customWidth="1"/>
    <col min="12294" max="12295" width="7.875" style="7" hidden="1" customWidth="1"/>
    <col min="12296" max="12543" width="7.875" style="7"/>
    <col min="12544" max="12544" width="35.75" style="7" customWidth="1"/>
    <col min="12545" max="12545" width="7.875" style="7" hidden="1" customWidth="1"/>
    <col min="12546" max="12547" width="12" style="7" customWidth="1"/>
    <col min="12548" max="12548" width="8" style="7" customWidth="1"/>
    <col min="12549" max="12549" width="7.875" style="7" customWidth="1"/>
    <col min="12550" max="12551" width="7.875" style="7" hidden="1" customWidth="1"/>
    <col min="12552" max="12799" width="7.875" style="7"/>
    <col min="12800" max="12800" width="35.75" style="7" customWidth="1"/>
    <col min="12801" max="12801" width="7.875" style="7" hidden="1" customWidth="1"/>
    <col min="12802" max="12803" width="12" style="7" customWidth="1"/>
    <col min="12804" max="12804" width="8" style="7" customWidth="1"/>
    <col min="12805" max="12805" width="7.875" style="7" customWidth="1"/>
    <col min="12806" max="12807" width="7.875" style="7" hidden="1" customWidth="1"/>
    <col min="12808" max="13055" width="7.875" style="7"/>
    <col min="13056" max="13056" width="35.75" style="7" customWidth="1"/>
    <col min="13057" max="13057" width="7.875" style="7" hidden="1" customWidth="1"/>
    <col min="13058" max="13059" width="12" style="7" customWidth="1"/>
    <col min="13060" max="13060" width="8" style="7" customWidth="1"/>
    <col min="13061" max="13061" width="7.875" style="7" customWidth="1"/>
    <col min="13062" max="13063" width="7.875" style="7" hidden="1" customWidth="1"/>
    <col min="13064" max="13311" width="7.875" style="7"/>
    <col min="13312" max="13312" width="35.75" style="7" customWidth="1"/>
    <col min="13313" max="13313" width="7.875" style="7" hidden="1" customWidth="1"/>
    <col min="13314" max="13315" width="12" style="7" customWidth="1"/>
    <col min="13316" max="13316" width="8" style="7" customWidth="1"/>
    <col min="13317" max="13317" width="7.875" style="7" customWidth="1"/>
    <col min="13318" max="13319" width="7.875" style="7" hidden="1" customWidth="1"/>
    <col min="13320" max="13567" width="7.875" style="7"/>
    <col min="13568" max="13568" width="35.75" style="7" customWidth="1"/>
    <col min="13569" max="13569" width="7.875" style="7" hidden="1" customWidth="1"/>
    <col min="13570" max="13571" width="12" style="7" customWidth="1"/>
    <col min="13572" max="13572" width="8" style="7" customWidth="1"/>
    <col min="13573" max="13573" width="7.875" style="7" customWidth="1"/>
    <col min="13574" max="13575" width="7.875" style="7" hidden="1" customWidth="1"/>
    <col min="13576" max="13823" width="7.875" style="7"/>
    <col min="13824" max="13824" width="35.75" style="7" customWidth="1"/>
    <col min="13825" max="13825" width="7.875" style="7" hidden="1" customWidth="1"/>
    <col min="13826" max="13827" width="12" style="7" customWidth="1"/>
    <col min="13828" max="13828" width="8" style="7" customWidth="1"/>
    <col min="13829" max="13829" width="7.875" style="7" customWidth="1"/>
    <col min="13830" max="13831" width="7.875" style="7" hidden="1" customWidth="1"/>
    <col min="13832" max="14079" width="7.875" style="7"/>
    <col min="14080" max="14080" width="35.75" style="7" customWidth="1"/>
    <col min="14081" max="14081" width="7.875" style="7" hidden="1" customWidth="1"/>
    <col min="14082" max="14083" width="12" style="7" customWidth="1"/>
    <col min="14084" max="14084" width="8" style="7" customWidth="1"/>
    <col min="14085" max="14085" width="7.875" style="7" customWidth="1"/>
    <col min="14086" max="14087" width="7.875" style="7" hidden="1" customWidth="1"/>
    <col min="14088" max="14335" width="7.875" style="7"/>
    <col min="14336" max="14336" width="35.75" style="7" customWidth="1"/>
    <col min="14337" max="14337" width="7.875" style="7" hidden="1" customWidth="1"/>
    <col min="14338" max="14339" width="12" style="7" customWidth="1"/>
    <col min="14340" max="14340" width="8" style="7" customWidth="1"/>
    <col min="14341" max="14341" width="7.875" style="7" customWidth="1"/>
    <col min="14342" max="14343" width="7.875" style="7" hidden="1" customWidth="1"/>
    <col min="14344" max="14591" width="7.875" style="7"/>
    <col min="14592" max="14592" width="35.75" style="7" customWidth="1"/>
    <col min="14593" max="14593" width="7.875" style="7" hidden="1" customWidth="1"/>
    <col min="14594" max="14595" width="12" style="7" customWidth="1"/>
    <col min="14596" max="14596" width="8" style="7" customWidth="1"/>
    <col min="14597" max="14597" width="7.875" style="7" customWidth="1"/>
    <col min="14598" max="14599" width="7.875" style="7" hidden="1" customWidth="1"/>
    <col min="14600" max="14847" width="7.875" style="7"/>
    <col min="14848" max="14848" width="35.75" style="7" customWidth="1"/>
    <col min="14849" max="14849" width="7.875" style="7" hidden="1" customWidth="1"/>
    <col min="14850" max="14851" width="12" style="7" customWidth="1"/>
    <col min="14852" max="14852" width="8" style="7" customWidth="1"/>
    <col min="14853" max="14853" width="7.875" style="7" customWidth="1"/>
    <col min="14854" max="14855" width="7.875" style="7" hidden="1" customWidth="1"/>
    <col min="14856" max="15103" width="7.875" style="7"/>
    <col min="15104" max="15104" width="35.75" style="7" customWidth="1"/>
    <col min="15105" max="15105" width="7.875" style="7" hidden="1" customWidth="1"/>
    <col min="15106" max="15107" width="12" style="7" customWidth="1"/>
    <col min="15108" max="15108" width="8" style="7" customWidth="1"/>
    <col min="15109" max="15109" width="7.875" style="7" customWidth="1"/>
    <col min="15110" max="15111" width="7.875" style="7" hidden="1" customWidth="1"/>
    <col min="15112" max="15359" width="7.875" style="7"/>
    <col min="15360" max="15360" width="35.75" style="7" customWidth="1"/>
    <col min="15361" max="15361" width="7.875" style="7" hidden="1" customWidth="1"/>
    <col min="15362" max="15363" width="12" style="7" customWidth="1"/>
    <col min="15364" max="15364" width="8" style="7" customWidth="1"/>
    <col min="15365" max="15365" width="7.875" style="7" customWidth="1"/>
    <col min="15366" max="15367" width="7.875" style="7" hidden="1" customWidth="1"/>
    <col min="15368" max="15615" width="7.875" style="7"/>
    <col min="15616" max="15616" width="35.75" style="7" customWidth="1"/>
    <col min="15617" max="15617" width="7.875" style="7" hidden="1" customWidth="1"/>
    <col min="15618" max="15619" width="12" style="7" customWidth="1"/>
    <col min="15620" max="15620" width="8" style="7" customWidth="1"/>
    <col min="15621" max="15621" width="7.875" style="7" customWidth="1"/>
    <col min="15622" max="15623" width="7.875" style="7" hidden="1" customWidth="1"/>
    <col min="15624" max="15871" width="7.875" style="7"/>
    <col min="15872" max="15872" width="35.75" style="7" customWidth="1"/>
    <col min="15873" max="15873" width="7.875" style="7" hidden="1" customWidth="1"/>
    <col min="15874" max="15875" width="12" style="7" customWidth="1"/>
    <col min="15876" max="15876" width="8" style="7" customWidth="1"/>
    <col min="15877" max="15877" width="7.875" style="7" customWidth="1"/>
    <col min="15878" max="15879" width="7.875" style="7" hidden="1" customWidth="1"/>
    <col min="15880" max="16127" width="7.875" style="7"/>
    <col min="16128" max="16128" width="35.75" style="7" customWidth="1"/>
    <col min="16129" max="16129" width="7.875" style="7" hidden="1" customWidth="1"/>
    <col min="16130" max="16131" width="12" style="7" customWidth="1"/>
    <col min="16132" max="16132" width="8" style="7" customWidth="1"/>
    <col min="16133" max="16133" width="7.875" style="7" customWidth="1"/>
    <col min="16134" max="16135" width="7.875" style="7" hidden="1" customWidth="1"/>
    <col min="16136" max="16384" width="7.875" style="7"/>
  </cols>
  <sheetData>
    <row r="1" ht="18.75" spans="1:3">
      <c r="A1" s="8" t="s">
        <v>39</v>
      </c>
      <c r="B1" s="9"/>
      <c r="C1" s="9"/>
    </row>
    <row r="2" ht="23.25" spans="1:3">
      <c r="A2" s="10" t="s">
        <v>707</v>
      </c>
      <c r="B2" s="11"/>
      <c r="C2" s="11"/>
    </row>
    <row r="3" spans="1:3">
      <c r="A3" s="12"/>
      <c r="B3" s="12"/>
      <c r="C3" s="13" t="s">
        <v>694</v>
      </c>
    </row>
    <row r="4" s="1" customFormat="1" ht="46.5" customHeight="1" spans="1:4">
      <c r="A4" s="14" t="s">
        <v>43</v>
      </c>
      <c r="B4" s="14" t="s">
        <v>568</v>
      </c>
      <c r="C4" s="14" t="s">
        <v>695</v>
      </c>
      <c r="D4" s="15"/>
    </row>
    <row r="5" s="2" customFormat="1" ht="46.5" customHeight="1" spans="1:4">
      <c r="A5" s="16" t="s">
        <v>708</v>
      </c>
      <c r="B5" s="17">
        <v>5</v>
      </c>
      <c r="C5" s="17">
        <v>5</v>
      </c>
      <c r="D5" s="18"/>
    </row>
    <row r="6" s="3" customFormat="1" ht="46.5" customHeight="1" spans="1:6">
      <c r="A6" s="16" t="s">
        <v>709</v>
      </c>
      <c r="B6" s="17">
        <v>5</v>
      </c>
      <c r="C6" s="17">
        <v>5</v>
      </c>
      <c r="D6" s="19"/>
      <c r="F6" s="3">
        <v>988753</v>
      </c>
    </row>
    <row r="7" s="3" customFormat="1" ht="46.5" customHeight="1" spans="1:4">
      <c r="A7" s="16" t="s">
        <v>698</v>
      </c>
      <c r="B7" s="17"/>
      <c r="C7" s="17"/>
      <c r="D7" s="19"/>
    </row>
    <row r="8" s="3" customFormat="1" ht="46.5" customHeight="1" spans="1:4">
      <c r="A8" s="16" t="s">
        <v>710</v>
      </c>
      <c r="B8" s="17">
        <v>5</v>
      </c>
      <c r="C8" s="17">
        <v>5</v>
      </c>
      <c r="D8" s="19"/>
    </row>
    <row r="9" s="4" customFormat="1" ht="46.5" customHeight="1" spans="1:6">
      <c r="A9" s="20" t="s">
        <v>711</v>
      </c>
      <c r="B9" s="17"/>
      <c r="C9" s="21"/>
      <c r="D9" s="22"/>
      <c r="F9" s="4">
        <v>822672</v>
      </c>
    </row>
    <row r="10" s="4" customFormat="1" ht="46.5" customHeight="1" spans="1:4">
      <c r="A10" s="23" t="s">
        <v>701</v>
      </c>
      <c r="B10" s="17"/>
      <c r="C10" s="21"/>
      <c r="D10" s="22"/>
    </row>
    <row r="11" s="4" customFormat="1" ht="46.5" customHeight="1" spans="1:4">
      <c r="A11" s="23" t="s">
        <v>712</v>
      </c>
      <c r="B11" s="17"/>
      <c r="C11" s="21"/>
      <c r="D11" s="22"/>
    </row>
    <row r="12" s="5" customFormat="1" ht="46.5" customHeight="1" spans="1:4">
      <c r="A12" s="16" t="s">
        <v>713</v>
      </c>
      <c r="B12" s="21"/>
      <c r="C12" s="21"/>
      <c r="D12" s="24"/>
    </row>
    <row r="13" s="4" customFormat="1" ht="46.5" customHeight="1" spans="1:6">
      <c r="A13" s="16" t="s">
        <v>714</v>
      </c>
      <c r="B13" s="21">
        <v>5</v>
      </c>
      <c r="C13" s="21">
        <v>5</v>
      </c>
      <c r="D13" s="22"/>
      <c r="F13" s="4">
        <v>988753</v>
      </c>
    </row>
    <row r="14" s="4" customFormat="1" ht="46.5" customHeight="1" spans="1:6">
      <c r="A14" s="20" t="s">
        <v>715</v>
      </c>
      <c r="B14" s="17">
        <v>1</v>
      </c>
      <c r="C14" s="21"/>
      <c r="D14" s="22"/>
      <c r="F14" s="4">
        <v>822672</v>
      </c>
    </row>
    <row r="15" s="6" customFormat="1" ht="46.5" customHeight="1" spans="1:4">
      <c r="A15" s="25" t="s">
        <v>716</v>
      </c>
      <c r="B15" s="17">
        <v>6</v>
      </c>
      <c r="C15" s="17"/>
      <c r="D15" s="26"/>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workbookViewId="0">
      <selection activeCell="A1" sqref="$A1:$XFD1048576"/>
    </sheetView>
  </sheetViews>
  <sheetFormatPr defaultColWidth="7" defaultRowHeight="15" outlineLevelCol="1"/>
  <cols>
    <col min="1" max="1" width="40" style="99" customWidth="1"/>
    <col min="2" max="2" width="31.5" style="183" customWidth="1"/>
    <col min="3" max="16384" width="7" style="98"/>
  </cols>
  <sheetData>
    <row r="1" spans="1:1">
      <c r="A1" s="27" t="s">
        <v>74</v>
      </c>
    </row>
    <row r="2" ht="28.5" customHeight="1" spans="1:2">
      <c r="A2" s="110" t="s">
        <v>4</v>
      </c>
      <c r="B2" s="110"/>
    </row>
    <row r="3" s="108" customFormat="1" ht="19.5" customHeight="1" spans="1:2">
      <c r="A3" s="99"/>
      <c r="B3" s="173" t="s">
        <v>75</v>
      </c>
    </row>
    <row r="4" s="108" customFormat="1" ht="30.75" customHeight="1" spans="1:2">
      <c r="A4" s="101" t="s">
        <v>43</v>
      </c>
      <c r="B4" s="174" t="s">
        <v>44</v>
      </c>
    </row>
    <row r="5" s="99" customFormat="1" ht="26.1" customHeight="1" spans="1:2">
      <c r="A5" s="126" t="s">
        <v>76</v>
      </c>
      <c r="B5" s="184">
        <f>SUM(B6:B20)</f>
        <v>55058</v>
      </c>
    </row>
    <row r="6" s="144" customFormat="1" ht="26.1" customHeight="1" spans="1:2">
      <c r="A6" s="127" t="s">
        <v>77</v>
      </c>
      <c r="B6" s="184">
        <v>12868</v>
      </c>
    </row>
    <row r="7" s="145" customFormat="1" ht="26.1" customHeight="1" spans="1:2">
      <c r="A7" s="127" t="s">
        <v>78</v>
      </c>
      <c r="B7" s="184">
        <v>2961</v>
      </c>
    </row>
    <row r="8" s="145" customFormat="1" ht="26.1" customHeight="1" spans="1:2">
      <c r="A8" s="127" t="s">
        <v>79</v>
      </c>
      <c r="B8" s="184">
        <v>7591</v>
      </c>
    </row>
    <row r="9" s="145" customFormat="1" ht="26.1" customHeight="1" spans="1:2">
      <c r="A9" s="127" t="s">
        <v>80</v>
      </c>
      <c r="B9" s="184">
        <v>7107</v>
      </c>
    </row>
    <row r="10" s="145" customFormat="1" ht="26.1" customHeight="1" spans="1:2">
      <c r="A10" s="127" t="s">
        <v>81</v>
      </c>
      <c r="B10" s="184">
        <v>223</v>
      </c>
    </row>
    <row r="11" s="145" customFormat="1" ht="26.1" customHeight="1" spans="1:2">
      <c r="A11" s="127" t="s">
        <v>82</v>
      </c>
      <c r="B11" s="184">
        <v>4708</v>
      </c>
    </row>
    <row r="12" s="145" customFormat="1" ht="26.1" customHeight="1" spans="1:2">
      <c r="A12" s="127" t="s">
        <v>83</v>
      </c>
      <c r="B12" s="184">
        <v>3212</v>
      </c>
    </row>
    <row r="13" s="145" customFormat="1" ht="26.1" customHeight="1" spans="1:2">
      <c r="A13" s="127" t="s">
        <v>84</v>
      </c>
      <c r="B13" s="184">
        <v>1124</v>
      </c>
    </row>
    <row r="14" s="145" customFormat="1" ht="26.1" customHeight="1" spans="1:2">
      <c r="A14" s="127" t="s">
        <v>85</v>
      </c>
      <c r="B14" s="184">
        <v>7246</v>
      </c>
    </row>
    <row r="15" s="145" customFormat="1" ht="26.1" customHeight="1" spans="1:2">
      <c r="A15" s="127" t="s">
        <v>86</v>
      </c>
      <c r="B15" s="184">
        <v>3117</v>
      </c>
    </row>
    <row r="16" s="145" customFormat="1" ht="26.1" customHeight="1" spans="1:2">
      <c r="A16" s="127" t="s">
        <v>87</v>
      </c>
      <c r="B16" s="184">
        <v>2188</v>
      </c>
    </row>
    <row r="17" s="145" customFormat="1" ht="26.1" customHeight="1" spans="1:2">
      <c r="A17" s="127" t="s">
        <v>88</v>
      </c>
      <c r="B17" s="184">
        <v>484</v>
      </c>
    </row>
    <row r="18" s="145" customFormat="1" ht="26.1" customHeight="1" spans="1:2">
      <c r="A18" s="127" t="s">
        <v>89</v>
      </c>
      <c r="B18" s="184">
        <v>975</v>
      </c>
    </row>
    <row r="19" s="145" customFormat="1" ht="26.1" customHeight="1" spans="1:2">
      <c r="A19" s="127" t="s">
        <v>90</v>
      </c>
      <c r="B19" s="184">
        <v>1200</v>
      </c>
    </row>
    <row r="20" s="145" customFormat="1" ht="26.1" customHeight="1" spans="1:2">
      <c r="A20" s="127" t="s">
        <v>91</v>
      </c>
      <c r="B20" s="184">
        <v>54</v>
      </c>
    </row>
    <row r="21" s="108" customFormat="1" ht="26.1" customHeight="1" spans="1:2">
      <c r="A21" s="126" t="s">
        <v>92</v>
      </c>
      <c r="B21" s="184"/>
    </row>
    <row r="22" s="108" customFormat="1" ht="31.5" customHeight="1" spans="1:2">
      <c r="A22" s="128" t="s">
        <v>93</v>
      </c>
      <c r="B22" s="185">
        <f>B5+B21</f>
        <v>55058</v>
      </c>
    </row>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7"/>
  <sheetViews>
    <sheetView workbookViewId="0">
      <selection activeCell="A1" sqref="$A1:$XFD1048576"/>
    </sheetView>
  </sheetViews>
  <sheetFormatPr defaultColWidth="7" defaultRowHeight="15" outlineLevelCol="2"/>
  <cols>
    <col min="1" max="1" width="17.625" style="99" customWidth="1"/>
    <col min="2" max="2" width="47.375" style="108" customWidth="1"/>
    <col min="3" max="3" width="16" style="172" customWidth="1"/>
    <col min="4" max="16384" width="7" style="98"/>
  </cols>
  <sheetData>
    <row r="1" spans="1:1">
      <c r="A1" s="27" t="s">
        <v>94</v>
      </c>
    </row>
    <row r="2" ht="28.5" customHeight="1" spans="1:3">
      <c r="A2" s="110" t="s">
        <v>6</v>
      </c>
      <c r="B2" s="110"/>
      <c r="C2" s="110"/>
    </row>
    <row r="3" s="108" customFormat="1" ht="21.75" customHeight="1" spans="1:3">
      <c r="A3" s="99"/>
      <c r="C3" s="173" t="s">
        <v>75</v>
      </c>
    </row>
    <row r="4" s="108" customFormat="1" ht="26.1" customHeight="1" spans="1:3">
      <c r="A4" s="105" t="s">
        <v>95</v>
      </c>
      <c r="B4" s="113" t="s">
        <v>96</v>
      </c>
      <c r="C4" s="174" t="s">
        <v>44</v>
      </c>
    </row>
    <row r="5" s="99" customFormat="1" ht="20.1" customHeight="1" spans="1:3">
      <c r="A5" s="115" t="s">
        <v>97</v>
      </c>
      <c r="B5" s="175" t="s">
        <v>98</v>
      </c>
      <c r="C5" s="176">
        <f>C6+C10+C12+C15+C18+C21+C26+C29+C32+C35+C38+C40</f>
        <v>12868</v>
      </c>
    </row>
    <row r="6" s="108" customFormat="1" ht="20.1" customHeight="1" spans="1:3">
      <c r="A6" s="104" t="s">
        <v>99</v>
      </c>
      <c r="B6" s="177" t="s">
        <v>100</v>
      </c>
      <c r="C6" s="176">
        <f>SUM(C7:C9)</f>
        <v>7843</v>
      </c>
    </row>
    <row r="7" s="108" customFormat="1" ht="20.1" customHeight="1" spans="1:3">
      <c r="A7" s="120" t="s">
        <v>101</v>
      </c>
      <c r="B7" s="177" t="s">
        <v>102</v>
      </c>
      <c r="C7" s="176">
        <v>5387</v>
      </c>
    </row>
    <row r="8" s="108" customFormat="1" ht="20.1" customHeight="1" spans="1:3">
      <c r="A8" s="120" t="s">
        <v>103</v>
      </c>
      <c r="B8" s="177" t="s">
        <v>104</v>
      </c>
      <c r="C8" s="176">
        <v>2196</v>
      </c>
    </row>
    <row r="9" s="108" customFormat="1" ht="20.1" customHeight="1" spans="1:3">
      <c r="A9" s="120" t="s">
        <v>105</v>
      </c>
      <c r="B9" s="177" t="s">
        <v>106</v>
      </c>
      <c r="C9" s="176">
        <v>260</v>
      </c>
    </row>
    <row r="10" s="108" customFormat="1" ht="20.1" customHeight="1" spans="1:3">
      <c r="A10" s="104" t="s">
        <v>107</v>
      </c>
      <c r="B10" s="177" t="s">
        <v>108</v>
      </c>
      <c r="C10" s="176">
        <f>C11</f>
        <v>259</v>
      </c>
    </row>
    <row r="11" s="108" customFormat="1" ht="20.1" customHeight="1" spans="1:3">
      <c r="A11" s="120" t="s">
        <v>109</v>
      </c>
      <c r="B11" s="177" t="s">
        <v>102</v>
      </c>
      <c r="C11" s="176">
        <v>259</v>
      </c>
    </row>
    <row r="12" s="108" customFormat="1" ht="20.1" customHeight="1" spans="1:3">
      <c r="A12" s="104" t="s">
        <v>110</v>
      </c>
      <c r="B12" s="177" t="s">
        <v>111</v>
      </c>
      <c r="C12" s="176">
        <f>SUM(C13:C14)</f>
        <v>1987</v>
      </c>
    </row>
    <row r="13" s="108" customFormat="1" ht="20.1" customHeight="1" spans="1:3">
      <c r="A13" s="120" t="s">
        <v>112</v>
      </c>
      <c r="B13" s="178" t="s">
        <v>102</v>
      </c>
      <c r="C13" s="176">
        <v>1957</v>
      </c>
    </row>
    <row r="14" s="108" customFormat="1" ht="20.1" customHeight="1" spans="1:3">
      <c r="A14" s="120" t="s">
        <v>113</v>
      </c>
      <c r="B14" s="179" t="s">
        <v>104</v>
      </c>
      <c r="C14" s="176">
        <v>30</v>
      </c>
    </row>
    <row r="15" s="108" customFormat="1" ht="20.1" customHeight="1" spans="1:3">
      <c r="A15" s="104" t="s">
        <v>114</v>
      </c>
      <c r="B15" s="177" t="s">
        <v>115</v>
      </c>
      <c r="C15" s="176">
        <f>SUM(C16:C17)</f>
        <v>826</v>
      </c>
    </row>
    <row r="16" s="108" customFormat="1" ht="20.1" customHeight="1" spans="1:3">
      <c r="A16" s="120" t="s">
        <v>116</v>
      </c>
      <c r="B16" s="177" t="s">
        <v>104</v>
      </c>
      <c r="C16" s="176">
        <v>806</v>
      </c>
    </row>
    <row r="17" s="108" customFormat="1" ht="20.1" customHeight="1" spans="1:3">
      <c r="A17" s="120" t="s">
        <v>117</v>
      </c>
      <c r="B17" s="179" t="s">
        <v>118</v>
      </c>
      <c r="C17" s="176">
        <v>20</v>
      </c>
    </row>
    <row r="18" s="108" customFormat="1" ht="20.1" customHeight="1" spans="1:3">
      <c r="A18" s="104" t="s">
        <v>119</v>
      </c>
      <c r="B18" s="178" t="s">
        <v>120</v>
      </c>
      <c r="C18" s="176">
        <f>SUM(C19:C20)</f>
        <v>29</v>
      </c>
    </row>
    <row r="19" s="108" customFormat="1" ht="20.1" customHeight="1" spans="1:3">
      <c r="A19" s="120" t="s">
        <v>121</v>
      </c>
      <c r="B19" s="177" t="s">
        <v>104</v>
      </c>
      <c r="C19" s="176">
        <v>17</v>
      </c>
    </row>
    <row r="20" s="108" customFormat="1" ht="20.1" customHeight="1" spans="1:3">
      <c r="A20" s="120" t="s">
        <v>122</v>
      </c>
      <c r="B20" s="178" t="s">
        <v>123</v>
      </c>
      <c r="C20" s="176">
        <v>12</v>
      </c>
    </row>
    <row r="21" s="108" customFormat="1" ht="20.1" customHeight="1" spans="1:3">
      <c r="A21" s="104" t="s">
        <v>124</v>
      </c>
      <c r="B21" s="178" t="s">
        <v>125</v>
      </c>
      <c r="C21" s="176">
        <f>SUM(C22:C25)</f>
        <v>770</v>
      </c>
    </row>
    <row r="22" s="108" customFormat="1" ht="20.1" customHeight="1" spans="1:3">
      <c r="A22" s="120" t="s">
        <v>126</v>
      </c>
      <c r="B22" s="178" t="s">
        <v>102</v>
      </c>
      <c r="C22" s="176">
        <v>728</v>
      </c>
    </row>
    <row r="23" s="108" customFormat="1" ht="20.1" customHeight="1" spans="1:3">
      <c r="A23" s="120" t="s">
        <v>127</v>
      </c>
      <c r="B23" s="177" t="s">
        <v>104</v>
      </c>
      <c r="C23" s="176">
        <v>2</v>
      </c>
    </row>
    <row r="24" s="108" customFormat="1" ht="20.1" customHeight="1" spans="1:3">
      <c r="A24" s="120" t="s">
        <v>128</v>
      </c>
      <c r="B24" s="178" t="s">
        <v>129</v>
      </c>
      <c r="C24" s="176">
        <f>10+18</f>
        <v>28</v>
      </c>
    </row>
    <row r="25" s="108" customFormat="1" ht="20.1" customHeight="1" spans="1:3">
      <c r="A25" s="120" t="s">
        <v>130</v>
      </c>
      <c r="B25" s="177" t="s">
        <v>131</v>
      </c>
      <c r="C25" s="176">
        <v>12</v>
      </c>
    </row>
    <row r="26" s="108" customFormat="1" ht="20.1" customHeight="1" spans="1:3">
      <c r="A26" s="104" t="s">
        <v>132</v>
      </c>
      <c r="B26" s="179" t="s">
        <v>133</v>
      </c>
      <c r="C26" s="176">
        <f>SUM(C27:C28)</f>
        <v>116</v>
      </c>
    </row>
    <row r="27" s="108" customFormat="1" ht="20.1" customHeight="1" spans="1:3">
      <c r="A27" s="120" t="s">
        <v>134</v>
      </c>
      <c r="B27" s="177" t="s">
        <v>102</v>
      </c>
      <c r="C27" s="176">
        <v>95</v>
      </c>
    </row>
    <row r="28" s="108" customFormat="1" ht="20.1" customHeight="1" spans="1:3">
      <c r="A28" s="120" t="s">
        <v>135</v>
      </c>
      <c r="B28" s="177" t="s">
        <v>104</v>
      </c>
      <c r="C28" s="176">
        <f>6+15</f>
        <v>21</v>
      </c>
    </row>
    <row r="29" s="108" customFormat="1" ht="20.1" customHeight="1" spans="1:3">
      <c r="A29" s="104" t="s">
        <v>136</v>
      </c>
      <c r="B29" s="179" t="s">
        <v>137</v>
      </c>
      <c r="C29" s="176">
        <f>SUM(C30:C31)</f>
        <v>651</v>
      </c>
    </row>
    <row r="30" s="108" customFormat="1" ht="20.1" customHeight="1" spans="1:3">
      <c r="A30" s="120" t="s">
        <v>138</v>
      </c>
      <c r="B30" s="177" t="s">
        <v>102</v>
      </c>
      <c r="C30" s="176">
        <v>201</v>
      </c>
    </row>
    <row r="31" s="108" customFormat="1" ht="20.1" customHeight="1" spans="1:3">
      <c r="A31" s="120" t="s">
        <v>139</v>
      </c>
      <c r="B31" s="177" t="s">
        <v>140</v>
      </c>
      <c r="C31" s="176">
        <v>450</v>
      </c>
    </row>
    <row r="32" s="108" customFormat="1" ht="20.1" customHeight="1" spans="1:3">
      <c r="A32" s="104" t="s">
        <v>141</v>
      </c>
      <c r="B32" s="178" t="s">
        <v>142</v>
      </c>
      <c r="C32" s="176">
        <f>SUM(C33:C34)</f>
        <v>88</v>
      </c>
    </row>
    <row r="33" s="108" customFormat="1" ht="20.1" customHeight="1" spans="1:3">
      <c r="A33" s="120" t="s">
        <v>143</v>
      </c>
      <c r="B33" s="177" t="s">
        <v>104</v>
      </c>
      <c r="C33" s="176">
        <v>75</v>
      </c>
    </row>
    <row r="34" s="108" customFormat="1" ht="20.1" customHeight="1" spans="1:3">
      <c r="A34" s="120" t="s">
        <v>144</v>
      </c>
      <c r="B34" s="177" t="s">
        <v>145</v>
      </c>
      <c r="C34" s="176">
        <v>13</v>
      </c>
    </row>
    <row r="35" s="108" customFormat="1" ht="20.1" customHeight="1" spans="1:3">
      <c r="A35" s="104" t="s">
        <v>146</v>
      </c>
      <c r="B35" s="177" t="s">
        <v>147</v>
      </c>
      <c r="C35" s="176">
        <f>SUM(C36:C37)</f>
        <v>53</v>
      </c>
    </row>
    <row r="36" s="108" customFormat="1" ht="20.1" customHeight="1" spans="1:3">
      <c r="A36" s="120" t="s">
        <v>148</v>
      </c>
      <c r="B36" s="177" t="s">
        <v>104</v>
      </c>
      <c r="C36" s="176">
        <v>10</v>
      </c>
    </row>
    <row r="37" s="108" customFormat="1" ht="20.1" customHeight="1" spans="1:3">
      <c r="A37" s="120" t="s">
        <v>149</v>
      </c>
      <c r="B37" s="178" t="s">
        <v>150</v>
      </c>
      <c r="C37" s="176">
        <v>43</v>
      </c>
    </row>
    <row r="38" s="108" customFormat="1" ht="20.1" customHeight="1" spans="1:3">
      <c r="A38" s="104" t="s">
        <v>151</v>
      </c>
      <c r="B38" s="178" t="s">
        <v>152</v>
      </c>
      <c r="C38" s="176">
        <f>C39</f>
        <v>25</v>
      </c>
    </row>
    <row r="39" s="108" customFormat="1" ht="20.1" customHeight="1" spans="1:3">
      <c r="A39" s="120" t="s">
        <v>153</v>
      </c>
      <c r="B39" s="177" t="s">
        <v>154</v>
      </c>
      <c r="C39" s="176">
        <v>25</v>
      </c>
    </row>
    <row r="40" s="108" customFormat="1" ht="20.1" customHeight="1" spans="1:3">
      <c r="A40" s="104" t="s">
        <v>155</v>
      </c>
      <c r="B40" s="178" t="s">
        <v>156</v>
      </c>
      <c r="C40" s="176">
        <f>C41</f>
        <v>221</v>
      </c>
    </row>
    <row r="41" s="108" customFormat="1" ht="20.1" customHeight="1" spans="1:3">
      <c r="A41" s="120" t="s">
        <v>157</v>
      </c>
      <c r="B41" s="178" t="s">
        <v>104</v>
      </c>
      <c r="C41" s="176">
        <f>1+220</f>
        <v>221</v>
      </c>
    </row>
    <row r="42" s="108" customFormat="1" ht="20.1" customHeight="1" spans="1:3">
      <c r="A42" s="115" t="s">
        <v>158</v>
      </c>
      <c r="B42" s="175" t="s">
        <v>159</v>
      </c>
      <c r="C42" s="176">
        <f>C43+C47+C49+C53</f>
        <v>2961</v>
      </c>
    </row>
    <row r="43" s="108" customFormat="1" ht="20.1" customHeight="1" spans="1:3">
      <c r="A43" s="104" t="s">
        <v>160</v>
      </c>
      <c r="B43" s="178" t="s">
        <v>161</v>
      </c>
      <c r="C43" s="176">
        <f>SUM(C44:C46)</f>
        <v>1485</v>
      </c>
    </row>
    <row r="44" s="108" customFormat="1" ht="20.1" customHeight="1" spans="1:3">
      <c r="A44" s="120" t="s">
        <v>162</v>
      </c>
      <c r="B44" s="179" t="s">
        <v>104</v>
      </c>
      <c r="C44" s="176">
        <v>1287</v>
      </c>
    </row>
    <row r="45" s="108" customFormat="1" ht="20.1" customHeight="1" spans="1:3">
      <c r="A45" s="120" t="s">
        <v>163</v>
      </c>
      <c r="B45" s="178" t="s">
        <v>164</v>
      </c>
      <c r="C45" s="176">
        <v>50</v>
      </c>
    </row>
    <row r="46" s="108" customFormat="1" ht="20.1" customHeight="1" spans="1:3">
      <c r="A46" s="120" t="s">
        <v>165</v>
      </c>
      <c r="B46" s="178" t="s">
        <v>166</v>
      </c>
      <c r="C46" s="176">
        <v>148</v>
      </c>
    </row>
    <row r="47" s="108" customFormat="1" ht="20.1" customHeight="1" spans="1:3">
      <c r="A47" s="104" t="s">
        <v>167</v>
      </c>
      <c r="B47" s="177" t="s">
        <v>168</v>
      </c>
      <c r="C47" s="176">
        <f>C48</f>
        <v>167</v>
      </c>
    </row>
    <row r="48" s="108" customFormat="1" ht="20.1" customHeight="1" spans="1:3">
      <c r="A48" s="120" t="s">
        <v>169</v>
      </c>
      <c r="B48" s="177" t="s">
        <v>104</v>
      </c>
      <c r="C48" s="176">
        <v>167</v>
      </c>
    </row>
    <row r="49" s="108" customFormat="1" ht="20.1" customHeight="1" spans="1:3">
      <c r="A49" s="104" t="s">
        <v>170</v>
      </c>
      <c r="B49" s="179" t="s">
        <v>171</v>
      </c>
      <c r="C49" s="176">
        <f>SUM(C50:C52)</f>
        <v>1283</v>
      </c>
    </row>
    <row r="50" s="108" customFormat="1" ht="20.1" customHeight="1" spans="1:3">
      <c r="A50" s="120" t="s">
        <v>172</v>
      </c>
      <c r="B50" s="177" t="s">
        <v>104</v>
      </c>
      <c r="C50" s="176">
        <f>577+97+448</f>
        <v>1122</v>
      </c>
    </row>
    <row r="51" s="108" customFormat="1" ht="20.1" customHeight="1" spans="1:3">
      <c r="A51" s="120" t="s">
        <v>173</v>
      </c>
      <c r="B51" s="178" t="s">
        <v>174</v>
      </c>
      <c r="C51" s="176">
        <v>48</v>
      </c>
    </row>
    <row r="52" s="108" customFormat="1" ht="20.1" customHeight="1" spans="1:3">
      <c r="A52" s="120" t="s">
        <v>175</v>
      </c>
      <c r="B52" s="177" t="s">
        <v>176</v>
      </c>
      <c r="C52" s="176">
        <v>113</v>
      </c>
    </row>
    <row r="53" s="108" customFormat="1" ht="20.1" customHeight="1" spans="1:3">
      <c r="A53" s="104" t="s">
        <v>177</v>
      </c>
      <c r="B53" s="177" t="s">
        <v>178</v>
      </c>
      <c r="C53" s="176">
        <f>SUM(C54:C55)</f>
        <v>26</v>
      </c>
    </row>
    <row r="54" s="108" customFormat="1" ht="20.1" customHeight="1" spans="1:3">
      <c r="A54" s="120" t="s">
        <v>179</v>
      </c>
      <c r="B54" s="179" t="s">
        <v>180</v>
      </c>
      <c r="C54" s="176">
        <v>23</v>
      </c>
    </row>
    <row r="55" s="108" customFormat="1" ht="20.1" customHeight="1" spans="1:3">
      <c r="A55" s="120" t="s">
        <v>181</v>
      </c>
      <c r="B55" s="178" t="s">
        <v>182</v>
      </c>
      <c r="C55" s="176">
        <v>3</v>
      </c>
    </row>
    <row r="56" s="108" customFormat="1" ht="20.1" customHeight="1" spans="1:3">
      <c r="A56" s="115" t="s">
        <v>183</v>
      </c>
      <c r="B56" s="175" t="s">
        <v>184</v>
      </c>
      <c r="C56" s="176">
        <f>C57+C61</f>
        <v>7591</v>
      </c>
    </row>
    <row r="57" s="108" customFormat="1" ht="20.1" customHeight="1" spans="1:3">
      <c r="A57" s="104" t="s">
        <v>185</v>
      </c>
      <c r="B57" s="177" t="s">
        <v>186</v>
      </c>
      <c r="C57" s="176">
        <f>SUM(C58:C60)</f>
        <v>6964</v>
      </c>
    </row>
    <row r="58" s="108" customFormat="1" ht="20.1" customHeight="1" spans="1:3">
      <c r="A58" s="120" t="s">
        <v>187</v>
      </c>
      <c r="B58" s="177" t="s">
        <v>188</v>
      </c>
      <c r="C58" s="176">
        <f>4513+273</f>
        <v>4786</v>
      </c>
    </row>
    <row r="59" s="108" customFormat="1" ht="20.1" customHeight="1" spans="1:3">
      <c r="A59" s="120" t="s">
        <v>189</v>
      </c>
      <c r="B59" s="178" t="s">
        <v>190</v>
      </c>
      <c r="C59" s="176">
        <v>2004</v>
      </c>
    </row>
    <row r="60" s="108" customFormat="1" ht="20.1" customHeight="1" spans="1:3">
      <c r="A60" s="120" t="s">
        <v>191</v>
      </c>
      <c r="B60" s="177" t="s">
        <v>192</v>
      </c>
      <c r="C60" s="176">
        <v>174</v>
      </c>
    </row>
    <row r="61" s="108" customFormat="1" ht="20.1" customHeight="1" spans="1:3">
      <c r="A61" s="104" t="s">
        <v>193</v>
      </c>
      <c r="B61" s="177" t="s">
        <v>194</v>
      </c>
      <c r="C61" s="176">
        <f>C62</f>
        <v>627</v>
      </c>
    </row>
    <row r="62" s="108" customFormat="1" ht="20.1" customHeight="1" spans="1:3">
      <c r="A62" s="120" t="s">
        <v>195</v>
      </c>
      <c r="B62" s="177" t="s">
        <v>196</v>
      </c>
      <c r="C62" s="176">
        <v>627</v>
      </c>
    </row>
    <row r="63" s="108" customFormat="1" ht="20.1" customHeight="1" spans="1:3">
      <c r="A63" s="115" t="s">
        <v>197</v>
      </c>
      <c r="B63" s="175" t="s">
        <v>198</v>
      </c>
      <c r="C63" s="176">
        <f>C64+C67+C71+C73</f>
        <v>7107</v>
      </c>
    </row>
    <row r="64" s="108" customFormat="1" ht="20.1" customHeight="1" spans="1:3">
      <c r="A64" s="104" t="s">
        <v>199</v>
      </c>
      <c r="B64" s="178" t="s">
        <v>200</v>
      </c>
      <c r="C64" s="176">
        <f>SUM(C65:C66)</f>
        <v>1083</v>
      </c>
    </row>
    <row r="65" s="108" customFormat="1" ht="20.1" customHeight="1" spans="1:3">
      <c r="A65" s="120" t="s">
        <v>201</v>
      </c>
      <c r="B65" s="177" t="s">
        <v>102</v>
      </c>
      <c r="C65" s="176">
        <f>571</f>
        <v>571</v>
      </c>
    </row>
    <row r="66" s="108" customFormat="1" ht="20.1" customHeight="1" spans="1:3">
      <c r="A66" s="120" t="s">
        <v>202</v>
      </c>
      <c r="B66" s="177" t="s">
        <v>104</v>
      </c>
      <c r="C66" s="176">
        <f>500+12</f>
        <v>512</v>
      </c>
    </row>
    <row r="67" s="108" customFormat="1" ht="20.1" customHeight="1" spans="1:3">
      <c r="A67" s="104" t="s">
        <v>203</v>
      </c>
      <c r="B67" s="178" t="s">
        <v>204</v>
      </c>
      <c r="C67" s="176">
        <f>SUM(C68:C70)</f>
        <v>5914</v>
      </c>
    </row>
    <row r="68" s="108" customFormat="1" ht="20.1" customHeight="1" spans="1:3">
      <c r="A68" s="120" t="s">
        <v>205</v>
      </c>
      <c r="B68" s="177" t="s">
        <v>206</v>
      </c>
      <c r="C68" s="176">
        <v>365</v>
      </c>
    </row>
    <row r="69" s="108" customFormat="1" ht="20.1" customHeight="1" spans="1:3">
      <c r="A69" s="120" t="s">
        <v>207</v>
      </c>
      <c r="B69" s="177" t="s">
        <v>208</v>
      </c>
      <c r="C69" s="176">
        <v>3000</v>
      </c>
    </row>
    <row r="70" s="108" customFormat="1" ht="20.1" customHeight="1" spans="1:3">
      <c r="A70" s="120" t="s">
        <v>209</v>
      </c>
      <c r="B70" s="177" t="s">
        <v>210</v>
      </c>
      <c r="C70" s="176">
        <v>2549</v>
      </c>
    </row>
    <row r="71" s="108" customFormat="1" ht="20.1" customHeight="1" spans="1:3">
      <c r="A71" s="104" t="s">
        <v>211</v>
      </c>
      <c r="B71" s="178" t="s">
        <v>212</v>
      </c>
      <c r="C71" s="176">
        <f>C72</f>
        <v>10</v>
      </c>
    </row>
    <row r="72" s="108" customFormat="1" ht="20.1" customHeight="1" spans="1:3">
      <c r="A72" s="120" t="s">
        <v>213</v>
      </c>
      <c r="B72" s="177" t="s">
        <v>214</v>
      </c>
      <c r="C72" s="176">
        <v>10</v>
      </c>
    </row>
    <row r="73" s="108" customFormat="1" ht="20.1" customHeight="1" spans="1:3">
      <c r="A73" s="104" t="s">
        <v>215</v>
      </c>
      <c r="B73" s="177" t="s">
        <v>216</v>
      </c>
      <c r="C73" s="176">
        <f>C74</f>
        <v>100</v>
      </c>
    </row>
    <row r="74" s="108" customFormat="1" ht="20.1" customHeight="1" spans="1:3">
      <c r="A74" s="120" t="s">
        <v>217</v>
      </c>
      <c r="B74" s="177" t="s">
        <v>218</v>
      </c>
      <c r="C74" s="176">
        <v>100</v>
      </c>
    </row>
    <row r="75" s="108" customFormat="1" ht="20.1" customHeight="1" spans="1:3">
      <c r="A75" s="115" t="s">
        <v>219</v>
      </c>
      <c r="B75" s="175" t="s">
        <v>220</v>
      </c>
      <c r="C75" s="176">
        <f>C76+C80+C82</f>
        <v>223</v>
      </c>
    </row>
    <row r="76" s="108" customFormat="1" ht="20.1" customHeight="1" spans="1:3">
      <c r="A76" s="104" t="s">
        <v>221</v>
      </c>
      <c r="B76" s="179" t="s">
        <v>222</v>
      </c>
      <c r="C76" s="176">
        <f>SUM(C77:C79)</f>
        <v>173</v>
      </c>
    </row>
    <row r="77" s="108" customFormat="1" ht="20.1" customHeight="1" spans="1:3">
      <c r="A77" s="120" t="s">
        <v>223</v>
      </c>
      <c r="B77" s="179" t="s">
        <v>224</v>
      </c>
      <c r="C77" s="176">
        <v>11</v>
      </c>
    </row>
    <row r="78" s="108" customFormat="1" ht="20.1" customHeight="1" spans="1:3">
      <c r="A78" s="120" t="s">
        <v>225</v>
      </c>
      <c r="B78" s="179" t="s">
        <v>226</v>
      </c>
      <c r="C78" s="176">
        <v>2</v>
      </c>
    </row>
    <row r="79" s="108" customFormat="1" ht="20.1" customHeight="1" spans="1:3">
      <c r="A79" s="120" t="s">
        <v>227</v>
      </c>
      <c r="B79" s="179" t="s">
        <v>228</v>
      </c>
      <c r="C79" s="176">
        <v>160</v>
      </c>
    </row>
    <row r="80" s="108" customFormat="1" ht="20.1" customHeight="1" spans="1:3">
      <c r="A80" s="104" t="s">
        <v>229</v>
      </c>
      <c r="B80" s="179" t="s">
        <v>230</v>
      </c>
      <c r="C80" s="176">
        <f>C81</f>
        <v>4</v>
      </c>
    </row>
    <row r="81" s="108" customFormat="1" ht="20.1" customHeight="1" spans="1:3">
      <c r="A81" s="120" t="s">
        <v>231</v>
      </c>
      <c r="B81" s="179" t="s">
        <v>232</v>
      </c>
      <c r="C81" s="176">
        <v>4</v>
      </c>
    </row>
    <row r="82" s="108" customFormat="1" ht="20.1" customHeight="1" spans="1:3">
      <c r="A82" s="104" t="s">
        <v>233</v>
      </c>
      <c r="B82" s="179" t="s">
        <v>234</v>
      </c>
      <c r="C82" s="176">
        <f>C83</f>
        <v>46</v>
      </c>
    </row>
    <row r="83" s="108" customFormat="1" ht="20.1" customHeight="1" spans="1:3">
      <c r="A83" s="120" t="s">
        <v>235</v>
      </c>
      <c r="B83" s="179" t="s">
        <v>236</v>
      </c>
      <c r="C83" s="176">
        <v>46</v>
      </c>
    </row>
    <row r="84" s="108" customFormat="1" ht="20.1" customHeight="1" spans="1:3">
      <c r="A84" s="115" t="s">
        <v>237</v>
      </c>
      <c r="B84" s="175" t="s">
        <v>238</v>
      </c>
      <c r="C84" s="176">
        <f>C85+C87+C90+C94+C96+C102+C106+C109+C113+C116+C118+C120+C122+C124</f>
        <v>4708</v>
      </c>
    </row>
    <row r="85" s="108" customFormat="1" ht="20.1" customHeight="1" spans="1:3">
      <c r="A85" s="104" t="s">
        <v>239</v>
      </c>
      <c r="B85" s="179" t="s">
        <v>240</v>
      </c>
      <c r="C85" s="176">
        <f>C86</f>
        <v>5</v>
      </c>
    </row>
    <row r="86" s="108" customFormat="1" ht="20.1" customHeight="1" spans="1:3">
      <c r="A86" s="120" t="s">
        <v>241</v>
      </c>
      <c r="B86" s="179" t="s">
        <v>242</v>
      </c>
      <c r="C86" s="176">
        <v>5</v>
      </c>
    </row>
    <row r="87" s="108" customFormat="1" ht="20.1" customHeight="1" spans="1:3">
      <c r="A87" s="104" t="s">
        <v>243</v>
      </c>
      <c r="B87" s="179" t="s">
        <v>244</v>
      </c>
      <c r="C87" s="176">
        <f>SUM(C88:C89)</f>
        <v>577</v>
      </c>
    </row>
    <row r="88" s="108" customFormat="1" ht="20.1" customHeight="1" spans="1:3">
      <c r="A88" s="120" t="s">
        <v>245</v>
      </c>
      <c r="B88" s="179" t="s">
        <v>246</v>
      </c>
      <c r="C88" s="176">
        <v>82</v>
      </c>
    </row>
    <row r="89" s="108" customFormat="1" ht="20.1" customHeight="1" spans="1:3">
      <c r="A89" s="120" t="s">
        <v>247</v>
      </c>
      <c r="B89" s="179" t="s">
        <v>248</v>
      </c>
      <c r="C89" s="176">
        <f>387+108</f>
        <v>495</v>
      </c>
    </row>
    <row r="90" s="108" customFormat="1" ht="20.1" customHeight="1" spans="1:3">
      <c r="A90" s="104" t="s">
        <v>249</v>
      </c>
      <c r="B90" s="179" t="s">
        <v>250</v>
      </c>
      <c r="C90" s="176">
        <f>SUM(C91:C93)</f>
        <v>577</v>
      </c>
    </row>
    <row r="91" s="108" customFormat="1" ht="20.1" customHeight="1" spans="1:3">
      <c r="A91" s="120" t="s">
        <v>251</v>
      </c>
      <c r="B91" s="179" t="s">
        <v>252</v>
      </c>
      <c r="C91" s="176">
        <v>190</v>
      </c>
    </row>
    <row r="92" s="108" customFormat="1" ht="20.1" customHeight="1" spans="1:3">
      <c r="A92" s="120" t="s">
        <v>253</v>
      </c>
      <c r="B92" s="179" t="s">
        <v>254</v>
      </c>
      <c r="C92" s="176">
        <v>375</v>
      </c>
    </row>
    <row r="93" s="108" customFormat="1" ht="20.1" customHeight="1" spans="1:3">
      <c r="A93" s="120" t="s">
        <v>255</v>
      </c>
      <c r="B93" s="179" t="s">
        <v>256</v>
      </c>
      <c r="C93" s="176">
        <v>12</v>
      </c>
    </row>
    <row r="94" s="108" customFormat="1" ht="20.1" customHeight="1" spans="1:3">
      <c r="A94" s="104" t="s">
        <v>257</v>
      </c>
      <c r="B94" s="179" t="s">
        <v>258</v>
      </c>
      <c r="C94" s="176">
        <f>C95</f>
        <v>380</v>
      </c>
    </row>
    <row r="95" s="108" customFormat="1" ht="20.1" customHeight="1" spans="1:3">
      <c r="A95" s="120" t="s">
        <v>259</v>
      </c>
      <c r="B95" s="179" t="s">
        <v>260</v>
      </c>
      <c r="C95" s="176">
        <v>380</v>
      </c>
    </row>
    <row r="96" s="108" customFormat="1" ht="20.1" customHeight="1" spans="1:3">
      <c r="A96" s="104" t="s">
        <v>261</v>
      </c>
      <c r="B96" s="179" t="s">
        <v>262</v>
      </c>
      <c r="C96" s="176">
        <f>SUM(C97:C101)</f>
        <v>695</v>
      </c>
    </row>
    <row r="97" s="108" customFormat="1" ht="20.1" customHeight="1" spans="1:3">
      <c r="A97" s="120" t="s">
        <v>263</v>
      </c>
      <c r="B97" s="179" t="s">
        <v>264</v>
      </c>
      <c r="C97" s="176">
        <v>8</v>
      </c>
    </row>
    <row r="98" s="108" customFormat="1" ht="20.1" customHeight="1" spans="1:3">
      <c r="A98" s="120" t="s">
        <v>265</v>
      </c>
      <c r="B98" s="179" t="s">
        <v>266</v>
      </c>
      <c r="C98" s="176">
        <v>45</v>
      </c>
    </row>
    <row r="99" s="108" customFormat="1" ht="20.1" customHeight="1" spans="1:3">
      <c r="A99" s="120" t="s">
        <v>267</v>
      </c>
      <c r="B99" s="179" t="s">
        <v>268</v>
      </c>
      <c r="C99" s="176">
        <f>3+83</f>
        <v>86</v>
      </c>
    </row>
    <row r="100" s="108" customFormat="1" ht="20.1" customHeight="1" spans="1:3">
      <c r="A100" s="120" t="s">
        <v>269</v>
      </c>
      <c r="B100" s="179" t="s">
        <v>270</v>
      </c>
      <c r="C100" s="176">
        <v>347</v>
      </c>
    </row>
    <row r="101" s="108" customFormat="1" ht="20.1" customHeight="1" spans="1:3">
      <c r="A101" s="120" t="s">
        <v>271</v>
      </c>
      <c r="B101" s="179" t="s">
        <v>272</v>
      </c>
      <c r="C101" s="176">
        <f>3+206</f>
        <v>209</v>
      </c>
    </row>
    <row r="102" s="108" customFormat="1" ht="20.1" customHeight="1" spans="1:3">
      <c r="A102" s="104" t="s">
        <v>273</v>
      </c>
      <c r="B102" s="179" t="s">
        <v>274</v>
      </c>
      <c r="C102" s="176">
        <f>SUM(C103:C105)</f>
        <v>351</v>
      </c>
    </row>
    <row r="103" s="108" customFormat="1" ht="20.1" customHeight="1" spans="1:3">
      <c r="A103" s="120" t="s">
        <v>275</v>
      </c>
      <c r="B103" s="179" t="s">
        <v>276</v>
      </c>
      <c r="C103" s="176">
        <f>132+200</f>
        <v>332</v>
      </c>
    </row>
    <row r="104" s="108" customFormat="1" ht="20.1" customHeight="1" spans="1:3">
      <c r="A104" s="120" t="s">
        <v>277</v>
      </c>
      <c r="B104" s="179" t="s">
        <v>278</v>
      </c>
      <c r="C104" s="176">
        <f>14+2</f>
        <v>16</v>
      </c>
    </row>
    <row r="105" s="108" customFormat="1" ht="20.1" customHeight="1" spans="1:3">
      <c r="A105" s="120" t="s">
        <v>279</v>
      </c>
      <c r="B105" s="179" t="s">
        <v>280</v>
      </c>
      <c r="C105" s="176">
        <v>3</v>
      </c>
    </row>
    <row r="106" s="108" customFormat="1" ht="20.1" customHeight="1" spans="1:3">
      <c r="A106" s="104" t="s">
        <v>281</v>
      </c>
      <c r="B106" s="179" t="s">
        <v>282</v>
      </c>
      <c r="C106" s="176">
        <f>SUM(C107:C108)</f>
        <v>49</v>
      </c>
    </row>
    <row r="107" s="108" customFormat="1" ht="20.1" customHeight="1" spans="1:3">
      <c r="A107" s="120" t="s">
        <v>283</v>
      </c>
      <c r="B107" s="179" t="s">
        <v>284</v>
      </c>
      <c r="C107" s="176">
        <v>7</v>
      </c>
    </row>
    <row r="108" s="108" customFormat="1" ht="20.1" customHeight="1" spans="1:3">
      <c r="A108" s="120" t="s">
        <v>285</v>
      </c>
      <c r="B108" s="179" t="s">
        <v>286</v>
      </c>
      <c r="C108" s="176">
        <f>32+10</f>
        <v>42</v>
      </c>
    </row>
    <row r="109" s="108" customFormat="1" ht="20.1" customHeight="1" spans="1:3">
      <c r="A109" s="104" t="s">
        <v>287</v>
      </c>
      <c r="B109" s="179" t="s">
        <v>288</v>
      </c>
      <c r="C109" s="176">
        <f>SUM(C110:C112)</f>
        <v>97</v>
      </c>
    </row>
    <row r="110" s="108" customFormat="1" ht="20.1" customHeight="1" spans="1:3">
      <c r="A110" s="120" t="s">
        <v>289</v>
      </c>
      <c r="B110" s="179" t="s">
        <v>290</v>
      </c>
      <c r="C110" s="176">
        <v>1</v>
      </c>
    </row>
    <row r="111" s="108" customFormat="1" ht="20.1" customHeight="1" spans="1:3">
      <c r="A111" s="120" t="s">
        <v>291</v>
      </c>
      <c r="B111" s="179" t="s">
        <v>292</v>
      </c>
      <c r="C111" s="176">
        <v>2</v>
      </c>
    </row>
    <row r="112" s="108" customFormat="1" ht="20.1" customHeight="1" spans="1:3">
      <c r="A112" s="120" t="s">
        <v>293</v>
      </c>
      <c r="B112" s="179" t="s">
        <v>294</v>
      </c>
      <c r="C112" s="176">
        <v>94</v>
      </c>
    </row>
    <row r="113" s="108" customFormat="1" ht="20.1" customHeight="1" spans="1:3">
      <c r="A113" s="104" t="s">
        <v>295</v>
      </c>
      <c r="B113" s="179" t="s">
        <v>296</v>
      </c>
      <c r="C113" s="176">
        <f>SUM(C114:C115)</f>
        <v>200</v>
      </c>
    </row>
    <row r="114" s="108" customFormat="1" ht="20.1" customHeight="1" spans="1:3">
      <c r="A114" s="120" t="s">
        <v>297</v>
      </c>
      <c r="B114" s="179" t="s">
        <v>298</v>
      </c>
      <c r="C114" s="176">
        <f>26+30</f>
        <v>56</v>
      </c>
    </row>
    <row r="115" s="108" customFormat="1" ht="20.1" customHeight="1" spans="1:3">
      <c r="A115" s="120" t="s">
        <v>299</v>
      </c>
      <c r="B115" s="179" t="s">
        <v>300</v>
      </c>
      <c r="C115" s="176">
        <f>10+134</f>
        <v>144</v>
      </c>
    </row>
    <row r="116" s="108" customFormat="1" ht="20.1" customHeight="1" spans="1:3">
      <c r="A116" s="104" t="s">
        <v>301</v>
      </c>
      <c r="B116" s="179" t="s">
        <v>302</v>
      </c>
      <c r="C116" s="176">
        <f>C117</f>
        <v>18</v>
      </c>
    </row>
    <row r="117" s="108" customFormat="1" ht="20.1" customHeight="1" spans="1:3">
      <c r="A117" s="120" t="s">
        <v>303</v>
      </c>
      <c r="B117" s="179" t="s">
        <v>304</v>
      </c>
      <c r="C117" s="176">
        <v>18</v>
      </c>
    </row>
    <row r="118" s="108" customFormat="1" ht="20.1" customHeight="1" spans="1:3">
      <c r="A118" s="104" t="s">
        <v>305</v>
      </c>
      <c r="B118" s="179" t="s">
        <v>306</v>
      </c>
      <c r="C118" s="176">
        <f>C119</f>
        <v>17</v>
      </c>
    </row>
    <row r="119" s="108" customFormat="1" ht="20.1" customHeight="1" spans="1:3">
      <c r="A119" s="120" t="s">
        <v>307</v>
      </c>
      <c r="B119" s="179" t="s">
        <v>308</v>
      </c>
      <c r="C119" s="176">
        <f>11+6</f>
        <v>17</v>
      </c>
    </row>
    <row r="120" s="108" customFormat="1" ht="20.1" customHeight="1" spans="1:3">
      <c r="A120" s="104" t="s">
        <v>309</v>
      </c>
      <c r="B120" s="179" t="s">
        <v>310</v>
      </c>
      <c r="C120" s="176">
        <f>C121</f>
        <v>2</v>
      </c>
    </row>
    <row r="121" s="108" customFormat="1" ht="20.1" customHeight="1" spans="1:3">
      <c r="A121" s="120" t="s">
        <v>311</v>
      </c>
      <c r="B121" s="179" t="s">
        <v>312</v>
      </c>
      <c r="C121" s="176">
        <v>2</v>
      </c>
    </row>
    <row r="122" s="108" customFormat="1" ht="20.1" customHeight="1" spans="1:3">
      <c r="A122" s="104" t="s">
        <v>313</v>
      </c>
      <c r="B122" s="179" t="s">
        <v>314</v>
      </c>
      <c r="C122" s="176">
        <f>C123</f>
        <v>1264</v>
      </c>
    </row>
    <row r="123" s="108" customFormat="1" ht="20.1" customHeight="1" spans="1:3">
      <c r="A123" s="120" t="s">
        <v>315</v>
      </c>
      <c r="B123" s="179" t="s">
        <v>316</v>
      </c>
      <c r="C123" s="176">
        <v>1264</v>
      </c>
    </row>
    <row r="124" s="108" customFormat="1" ht="20.1" customHeight="1" spans="1:3">
      <c r="A124" s="104" t="s">
        <v>317</v>
      </c>
      <c r="B124" s="179" t="s">
        <v>318</v>
      </c>
      <c r="C124" s="176">
        <f>9+288+179</f>
        <v>476</v>
      </c>
    </row>
    <row r="125" s="108" customFormat="1" ht="20.1" customHeight="1" spans="1:3">
      <c r="A125" s="115" t="s">
        <v>319</v>
      </c>
      <c r="B125" s="175" t="s">
        <v>320</v>
      </c>
      <c r="C125" s="176">
        <f>C126+C129+C135+C138+C141+C144+C146+C148</f>
        <v>3212</v>
      </c>
    </row>
    <row r="126" s="108" customFormat="1" ht="20.1" customHeight="1" spans="1:3">
      <c r="A126" s="104" t="s">
        <v>321</v>
      </c>
      <c r="B126" s="179" t="s">
        <v>322</v>
      </c>
      <c r="C126" s="176">
        <f>SUM(C127:C128)</f>
        <v>238</v>
      </c>
    </row>
    <row r="127" s="108" customFormat="1" ht="20.1" customHeight="1" spans="1:3">
      <c r="A127" s="120" t="s">
        <v>323</v>
      </c>
      <c r="B127" s="179" t="s">
        <v>324</v>
      </c>
      <c r="C127" s="176">
        <f>46+9</f>
        <v>55</v>
      </c>
    </row>
    <row r="128" s="108" customFormat="1" ht="20.1" customHeight="1" spans="1:3">
      <c r="A128" s="120" t="s">
        <v>325</v>
      </c>
      <c r="B128" s="179" t="s">
        <v>326</v>
      </c>
      <c r="C128" s="176">
        <v>183</v>
      </c>
    </row>
    <row r="129" s="108" customFormat="1" ht="20.1" customHeight="1" spans="1:3">
      <c r="A129" s="104" t="s">
        <v>327</v>
      </c>
      <c r="B129" s="179" t="s">
        <v>328</v>
      </c>
      <c r="C129" s="176">
        <f>SUM(C130:C134)</f>
        <v>662</v>
      </c>
    </row>
    <row r="130" s="108" customFormat="1" ht="20.1" customHeight="1" spans="1:3">
      <c r="A130" s="120" t="s">
        <v>329</v>
      </c>
      <c r="B130" s="179" t="s">
        <v>330</v>
      </c>
      <c r="C130" s="176">
        <v>3</v>
      </c>
    </row>
    <row r="131" s="108" customFormat="1" ht="20.1" customHeight="1" spans="1:3">
      <c r="A131" s="120" t="s">
        <v>331</v>
      </c>
      <c r="B131" s="179" t="s">
        <v>332</v>
      </c>
      <c r="C131" s="176">
        <v>3</v>
      </c>
    </row>
    <row r="132" s="108" customFormat="1" ht="20.1" customHeight="1" spans="1:3">
      <c r="A132" s="120" t="s">
        <v>333</v>
      </c>
      <c r="B132" s="179" t="s">
        <v>334</v>
      </c>
      <c r="C132" s="176">
        <f>433+180</f>
        <v>613</v>
      </c>
    </row>
    <row r="133" s="108" customFormat="1" ht="20.1" customHeight="1" spans="1:3">
      <c r="A133" s="120" t="s">
        <v>335</v>
      </c>
      <c r="B133" s="179" t="s">
        <v>336</v>
      </c>
      <c r="C133" s="176">
        <v>40</v>
      </c>
    </row>
    <row r="134" s="108" customFormat="1" ht="20.1" customHeight="1" spans="1:3">
      <c r="A134" s="120" t="s">
        <v>337</v>
      </c>
      <c r="B134" s="179" t="s">
        <v>338</v>
      </c>
      <c r="C134" s="176">
        <v>3</v>
      </c>
    </row>
    <row r="135" s="108" customFormat="1" ht="20.1" customHeight="1" spans="1:3">
      <c r="A135" s="104" t="s">
        <v>339</v>
      </c>
      <c r="B135" s="179" t="s">
        <v>340</v>
      </c>
      <c r="C135" s="176">
        <f>SUM(C136:C137)</f>
        <v>637</v>
      </c>
    </row>
    <row r="136" s="108" customFormat="1" ht="20.1" customHeight="1" spans="1:3">
      <c r="A136" s="120" t="s">
        <v>341</v>
      </c>
      <c r="B136" s="179" t="s">
        <v>342</v>
      </c>
      <c r="C136" s="176">
        <f>217+200</f>
        <v>417</v>
      </c>
    </row>
    <row r="137" s="108" customFormat="1" ht="20.1" customHeight="1" spans="1:3">
      <c r="A137" s="120" t="s">
        <v>343</v>
      </c>
      <c r="B137" s="179" t="s">
        <v>344</v>
      </c>
      <c r="C137" s="176">
        <v>220</v>
      </c>
    </row>
    <row r="138" s="108" customFormat="1" ht="20.1" customHeight="1" spans="1:3">
      <c r="A138" s="104" t="s">
        <v>345</v>
      </c>
      <c r="B138" s="179" t="s">
        <v>346</v>
      </c>
      <c r="C138" s="176">
        <f>SUM(C139:C140)</f>
        <v>35</v>
      </c>
    </row>
    <row r="139" s="108" customFormat="1" ht="20.1" customHeight="1" spans="1:3">
      <c r="A139" s="120" t="s">
        <v>347</v>
      </c>
      <c r="B139" s="179" t="s">
        <v>102</v>
      </c>
      <c r="C139" s="176">
        <v>30</v>
      </c>
    </row>
    <row r="140" s="108" customFormat="1" ht="20.1" customHeight="1" spans="1:3">
      <c r="A140" s="120" t="s">
        <v>348</v>
      </c>
      <c r="B140" s="179" t="s">
        <v>104</v>
      </c>
      <c r="C140" s="176">
        <f>2+3</f>
        <v>5</v>
      </c>
    </row>
    <row r="141" s="108" customFormat="1" ht="20.1" customHeight="1" spans="1:3">
      <c r="A141" s="104" t="s">
        <v>349</v>
      </c>
      <c r="B141" s="179" t="s">
        <v>350</v>
      </c>
      <c r="C141" s="176">
        <f>SUM(C142:C143)</f>
        <v>1535</v>
      </c>
    </row>
    <row r="142" s="108" customFormat="1" ht="20.1" customHeight="1" spans="1:3">
      <c r="A142" s="120" t="s">
        <v>351</v>
      </c>
      <c r="B142" s="179" t="s">
        <v>352</v>
      </c>
      <c r="C142" s="176">
        <v>637</v>
      </c>
    </row>
    <row r="143" s="108" customFormat="1" ht="20.1" customHeight="1" spans="1:3">
      <c r="A143" s="120" t="s">
        <v>353</v>
      </c>
      <c r="B143" s="179" t="s">
        <v>354</v>
      </c>
      <c r="C143" s="176">
        <v>898</v>
      </c>
    </row>
    <row r="144" s="108" customFormat="1" ht="20.1" customHeight="1" spans="1:3">
      <c r="A144" s="104" t="s">
        <v>355</v>
      </c>
      <c r="B144" s="179" t="s">
        <v>356</v>
      </c>
      <c r="C144" s="176">
        <f>C145</f>
        <v>31</v>
      </c>
    </row>
    <row r="145" s="108" customFormat="1" ht="20.1" customHeight="1" spans="1:3">
      <c r="A145" s="120" t="s">
        <v>357</v>
      </c>
      <c r="B145" s="179" t="s">
        <v>358</v>
      </c>
      <c r="C145" s="176">
        <v>31</v>
      </c>
    </row>
    <row r="146" s="108" customFormat="1" ht="20.1" customHeight="1" spans="1:3">
      <c r="A146" s="104" t="s">
        <v>359</v>
      </c>
      <c r="B146" s="179" t="s">
        <v>360</v>
      </c>
      <c r="C146" s="176">
        <f>C147</f>
        <v>8</v>
      </c>
    </row>
    <row r="147" s="108" customFormat="1" ht="20.1" customHeight="1" spans="1:3">
      <c r="A147" s="120" t="s">
        <v>361</v>
      </c>
      <c r="B147" s="179" t="s">
        <v>362</v>
      </c>
      <c r="C147" s="176">
        <v>8</v>
      </c>
    </row>
    <row r="148" s="108" customFormat="1" ht="20.1" customHeight="1" spans="1:3">
      <c r="A148" s="104" t="s">
        <v>363</v>
      </c>
      <c r="B148" s="179" t="s">
        <v>364</v>
      </c>
      <c r="C148" s="176">
        <f>23+43</f>
        <v>66</v>
      </c>
    </row>
    <row r="149" s="108" customFormat="1" ht="20.1" customHeight="1" spans="1:3">
      <c r="A149" s="115" t="s">
        <v>365</v>
      </c>
      <c r="B149" s="175" t="s">
        <v>366</v>
      </c>
      <c r="C149" s="176">
        <f>C150+C153+C155+C157</f>
        <v>1124</v>
      </c>
    </row>
    <row r="150" s="108" customFormat="1" ht="20.1" customHeight="1" spans="1:3">
      <c r="A150" s="104" t="s">
        <v>367</v>
      </c>
      <c r="B150" s="179" t="s">
        <v>368</v>
      </c>
      <c r="C150" s="176">
        <f>SUM(C151:C152)</f>
        <v>98</v>
      </c>
    </row>
    <row r="151" s="108" customFormat="1" ht="20.1" customHeight="1" spans="1:3">
      <c r="A151" s="120" t="s">
        <v>369</v>
      </c>
      <c r="B151" s="179" t="s">
        <v>102</v>
      </c>
      <c r="C151" s="176">
        <v>68</v>
      </c>
    </row>
    <row r="152" s="108" customFormat="1" ht="20.1" customHeight="1" spans="1:3">
      <c r="A152" s="120" t="s">
        <v>370</v>
      </c>
      <c r="B152" s="179" t="s">
        <v>104</v>
      </c>
      <c r="C152" s="176">
        <v>30</v>
      </c>
    </row>
    <row r="153" s="108" customFormat="1" ht="20.1" customHeight="1" spans="1:3">
      <c r="A153" s="104" t="s">
        <v>371</v>
      </c>
      <c r="B153" s="179" t="s">
        <v>372</v>
      </c>
      <c r="C153" s="176">
        <f>C154</f>
        <v>1000</v>
      </c>
    </row>
    <row r="154" s="108" customFormat="1" ht="20.1" customHeight="1" spans="1:3">
      <c r="A154" s="120" t="s">
        <v>373</v>
      </c>
      <c r="B154" s="179" t="s">
        <v>374</v>
      </c>
      <c r="C154" s="176">
        <v>1000</v>
      </c>
    </row>
    <row r="155" s="108" customFormat="1" ht="20.1" customHeight="1" spans="1:3">
      <c r="A155" s="104" t="s">
        <v>375</v>
      </c>
      <c r="B155" s="179" t="s">
        <v>376</v>
      </c>
      <c r="C155" s="176">
        <f>C156</f>
        <v>20</v>
      </c>
    </row>
    <row r="156" s="108" customFormat="1" ht="20.1" customHeight="1" spans="1:3">
      <c r="A156" s="120" t="s">
        <v>377</v>
      </c>
      <c r="B156" s="179" t="s">
        <v>378</v>
      </c>
      <c r="C156" s="176">
        <v>20</v>
      </c>
    </row>
    <row r="157" s="108" customFormat="1" ht="20.1" customHeight="1" spans="1:3">
      <c r="A157" s="104" t="s">
        <v>379</v>
      </c>
      <c r="B157" s="179" t="s">
        <v>380</v>
      </c>
      <c r="C157" s="176">
        <v>6</v>
      </c>
    </row>
    <row r="158" s="108" customFormat="1" ht="20.1" customHeight="1" spans="1:3">
      <c r="A158" s="120" t="s">
        <v>381</v>
      </c>
      <c r="B158" s="180" t="s">
        <v>382</v>
      </c>
      <c r="C158" s="176">
        <v>6</v>
      </c>
    </row>
    <row r="159" s="108" customFormat="1" ht="20.1" customHeight="1" spans="1:3">
      <c r="A159" s="115" t="s">
        <v>383</v>
      </c>
      <c r="B159" s="175" t="s">
        <v>384</v>
      </c>
      <c r="C159" s="176">
        <f>C160+C166+C167+C169+C170</f>
        <v>7246</v>
      </c>
    </row>
    <row r="160" s="108" customFormat="1" ht="20.1" customHeight="1" spans="1:3">
      <c r="A160" s="104" t="s">
        <v>385</v>
      </c>
      <c r="B160" s="179" t="s">
        <v>386</v>
      </c>
      <c r="C160" s="176">
        <f>SUM(C161:C165)</f>
        <v>2119</v>
      </c>
    </row>
    <row r="161" s="108" customFormat="1" ht="20.1" customHeight="1" spans="1:3">
      <c r="A161" s="120" t="s">
        <v>387</v>
      </c>
      <c r="B161" s="179" t="s">
        <v>388</v>
      </c>
      <c r="C161" s="176">
        <v>518</v>
      </c>
    </row>
    <row r="162" s="108" customFormat="1" ht="20.1" customHeight="1" spans="1:3">
      <c r="A162" s="120" t="s">
        <v>389</v>
      </c>
      <c r="B162" s="179" t="s">
        <v>390</v>
      </c>
      <c r="C162" s="176">
        <v>311</v>
      </c>
    </row>
    <row r="163" s="108" customFormat="1" ht="20.1" customHeight="1" spans="1:3">
      <c r="A163" s="120" t="s">
        <v>391</v>
      </c>
      <c r="B163" s="179" t="s">
        <v>392</v>
      </c>
      <c r="C163" s="176">
        <v>153</v>
      </c>
    </row>
    <row r="164" s="108" customFormat="1" ht="20.1" customHeight="1" spans="1:3">
      <c r="A164" s="120" t="s">
        <v>393</v>
      </c>
      <c r="B164" s="179" t="s">
        <v>394</v>
      </c>
      <c r="C164" s="176">
        <v>4</v>
      </c>
    </row>
    <row r="165" s="108" customFormat="1" ht="20.1" customHeight="1" spans="1:3">
      <c r="A165" s="120" t="s">
        <v>395</v>
      </c>
      <c r="B165" s="179" t="s">
        <v>396</v>
      </c>
      <c r="C165" s="176">
        <v>1133</v>
      </c>
    </row>
    <row r="166" s="108" customFormat="1" ht="20.1" customHeight="1" spans="1:3">
      <c r="A166" s="104" t="s">
        <v>397</v>
      </c>
      <c r="B166" s="179" t="s">
        <v>398</v>
      </c>
      <c r="C166" s="176">
        <f>8+9</f>
        <v>17</v>
      </c>
    </row>
    <row r="167" s="108" customFormat="1" ht="20.1" customHeight="1" spans="1:3">
      <c r="A167" s="104" t="s">
        <v>399</v>
      </c>
      <c r="B167" s="179" t="s">
        <v>400</v>
      </c>
      <c r="C167" s="176">
        <f>C168</f>
        <v>21</v>
      </c>
    </row>
    <row r="168" s="108" customFormat="1" ht="20.1" customHeight="1" spans="1:3">
      <c r="A168" s="120" t="s">
        <v>401</v>
      </c>
      <c r="B168" s="179" t="s">
        <v>402</v>
      </c>
      <c r="C168" s="176">
        <v>21</v>
      </c>
    </row>
    <row r="169" s="108" customFormat="1" ht="20.1" customHeight="1" spans="1:3">
      <c r="A169" s="104" t="s">
        <v>403</v>
      </c>
      <c r="B169" s="179" t="s">
        <v>404</v>
      </c>
      <c r="C169" s="176">
        <f>1615+10</f>
        <v>1625</v>
      </c>
    </row>
    <row r="170" s="108" customFormat="1" ht="20.1" customHeight="1" spans="1:3">
      <c r="A170" s="104" t="s">
        <v>405</v>
      </c>
      <c r="B170" s="180" t="s">
        <v>406</v>
      </c>
      <c r="C170" s="176">
        <v>3464</v>
      </c>
    </row>
    <row r="171" s="108" customFormat="1" ht="20.1" customHeight="1" spans="1:3">
      <c r="A171" s="115" t="s">
        <v>407</v>
      </c>
      <c r="B171" s="175" t="s">
        <v>408</v>
      </c>
      <c r="C171" s="176">
        <f>C172+C182+C184+C186</f>
        <v>3117</v>
      </c>
    </row>
    <row r="172" s="108" customFormat="1" ht="20.1" customHeight="1" spans="1:3">
      <c r="A172" s="104" t="s">
        <v>409</v>
      </c>
      <c r="B172" s="179" t="s">
        <v>410</v>
      </c>
      <c r="C172" s="176">
        <f>SUM(C173:C181)</f>
        <v>1678</v>
      </c>
    </row>
    <row r="173" s="108" customFormat="1" ht="20.1" customHeight="1" spans="1:3">
      <c r="A173" s="120" t="s">
        <v>411</v>
      </c>
      <c r="B173" s="179" t="s">
        <v>412</v>
      </c>
      <c r="C173" s="176">
        <v>348</v>
      </c>
    </row>
    <row r="174" s="108" customFormat="1" ht="20.1" customHeight="1" spans="1:3">
      <c r="A174" s="120" t="s">
        <v>413</v>
      </c>
      <c r="B174" s="179" t="s">
        <v>414</v>
      </c>
      <c r="C174" s="176">
        <v>118</v>
      </c>
    </row>
    <row r="175" s="108" customFormat="1" ht="20.1" customHeight="1" spans="1:3">
      <c r="A175" s="120" t="s">
        <v>415</v>
      </c>
      <c r="B175" s="179" t="s">
        <v>416</v>
      </c>
      <c r="C175" s="176">
        <v>7</v>
      </c>
    </row>
    <row r="176" s="108" customFormat="1" ht="20.1" customHeight="1" spans="1:3">
      <c r="A176" s="120" t="s">
        <v>417</v>
      </c>
      <c r="B176" s="179" t="s">
        <v>418</v>
      </c>
      <c r="C176" s="176">
        <v>47</v>
      </c>
    </row>
    <row r="177" s="108" customFormat="1" ht="20.1" customHeight="1" spans="1:3">
      <c r="A177" s="120" t="s">
        <v>419</v>
      </c>
      <c r="B177" s="179" t="s">
        <v>420</v>
      </c>
      <c r="C177" s="176">
        <v>10</v>
      </c>
    </row>
    <row r="178" s="108" customFormat="1" ht="20.1" customHeight="1" spans="1:3">
      <c r="A178" s="120" t="s">
        <v>421</v>
      </c>
      <c r="B178" s="179" t="s">
        <v>422</v>
      </c>
      <c r="C178" s="176">
        <f>9+967</f>
        <v>976</v>
      </c>
    </row>
    <row r="179" s="108" customFormat="1" ht="20.1" customHeight="1" spans="1:3">
      <c r="A179" s="120" t="s">
        <v>423</v>
      </c>
      <c r="B179" s="179" t="s">
        <v>424</v>
      </c>
      <c r="C179" s="176">
        <v>30</v>
      </c>
    </row>
    <row r="180" s="108" customFormat="1" ht="20.1" customHeight="1" spans="1:3">
      <c r="A180" s="120" t="s">
        <v>425</v>
      </c>
      <c r="B180" s="179" t="s">
        <v>426</v>
      </c>
      <c r="C180" s="176">
        <v>141</v>
      </c>
    </row>
    <row r="181" s="108" customFormat="1" ht="20.1" customHeight="1" spans="1:3">
      <c r="A181" s="120" t="s">
        <v>427</v>
      </c>
      <c r="B181" s="179" t="s">
        <v>428</v>
      </c>
      <c r="C181" s="176">
        <v>1</v>
      </c>
    </row>
    <row r="182" s="108" customFormat="1" ht="20.1" customHeight="1" spans="1:3">
      <c r="A182" s="104" t="s">
        <v>429</v>
      </c>
      <c r="B182" s="179" t="s">
        <v>430</v>
      </c>
      <c r="C182" s="176">
        <f>C183</f>
        <v>109</v>
      </c>
    </row>
    <row r="183" s="108" customFormat="1" ht="20.1" customHeight="1" spans="1:3">
      <c r="A183" s="120" t="s">
        <v>431</v>
      </c>
      <c r="B183" s="179" t="s">
        <v>432</v>
      </c>
      <c r="C183" s="176">
        <v>109</v>
      </c>
    </row>
    <row r="184" s="108" customFormat="1" ht="20.1" customHeight="1" spans="1:3">
      <c r="A184" s="104" t="s">
        <v>433</v>
      </c>
      <c r="B184" s="179" t="s">
        <v>434</v>
      </c>
      <c r="C184" s="176">
        <f>C185</f>
        <v>20</v>
      </c>
    </row>
    <row r="185" s="108" customFormat="1" ht="20.1" customHeight="1" spans="1:3">
      <c r="A185" s="120" t="s">
        <v>435</v>
      </c>
      <c r="B185" s="179" t="s">
        <v>436</v>
      </c>
      <c r="C185" s="176">
        <v>20</v>
      </c>
    </row>
    <row r="186" s="108" customFormat="1" ht="20.1" customHeight="1" spans="1:3">
      <c r="A186" s="104" t="s">
        <v>437</v>
      </c>
      <c r="B186" s="179" t="s">
        <v>438</v>
      </c>
      <c r="C186" s="176">
        <f>SUM(C187:C189)</f>
        <v>1310</v>
      </c>
    </row>
    <row r="187" s="108" customFormat="1" ht="20.1" customHeight="1" spans="1:3">
      <c r="A187" s="120" t="s">
        <v>439</v>
      </c>
      <c r="B187" s="179" t="s">
        <v>440</v>
      </c>
      <c r="C187" s="176">
        <f>1+30</f>
        <v>31</v>
      </c>
    </row>
    <row r="188" s="108" customFormat="1" ht="20.1" customHeight="1" spans="1:3">
      <c r="A188" s="120" t="s">
        <v>441</v>
      </c>
      <c r="B188" s="179" t="s">
        <v>442</v>
      </c>
      <c r="C188" s="176">
        <f>517+293+77+104</f>
        <v>991</v>
      </c>
    </row>
    <row r="189" s="108" customFormat="1" ht="20.1" customHeight="1" spans="1:3">
      <c r="A189" s="120" t="s">
        <v>443</v>
      </c>
      <c r="B189" s="179" t="s">
        <v>444</v>
      </c>
      <c r="C189" s="176">
        <v>288</v>
      </c>
    </row>
    <row r="190" s="108" customFormat="1" ht="20.1" customHeight="1" spans="1:3">
      <c r="A190" s="115" t="s">
        <v>445</v>
      </c>
      <c r="B190" s="175" t="s">
        <v>446</v>
      </c>
      <c r="C190" s="176">
        <f>C191+C193</f>
        <v>2188</v>
      </c>
    </row>
    <row r="191" s="108" customFormat="1" ht="20.1" customHeight="1" spans="1:3">
      <c r="A191" s="104" t="s">
        <v>447</v>
      </c>
      <c r="B191" s="179" t="s">
        <v>448</v>
      </c>
      <c r="C191" s="176">
        <f>C192</f>
        <v>2000</v>
      </c>
    </row>
    <row r="192" s="108" customFormat="1" ht="20.1" customHeight="1" spans="1:3">
      <c r="A192" s="120" t="s">
        <v>449</v>
      </c>
      <c r="B192" s="179" t="s">
        <v>450</v>
      </c>
      <c r="C192" s="176">
        <v>2000</v>
      </c>
    </row>
    <row r="193" s="108" customFormat="1" ht="20.1" customHeight="1" spans="1:3">
      <c r="A193" s="104" t="s">
        <v>451</v>
      </c>
      <c r="B193" s="179" t="s">
        <v>452</v>
      </c>
      <c r="C193" s="176">
        <f>SUM(C194:C195)</f>
        <v>188</v>
      </c>
    </row>
    <row r="194" s="108" customFormat="1" ht="20.1" customHeight="1" spans="1:3">
      <c r="A194" s="120" t="s">
        <v>453</v>
      </c>
      <c r="B194" s="179" t="s">
        <v>388</v>
      </c>
      <c r="C194" s="176">
        <v>138</v>
      </c>
    </row>
    <row r="195" s="108" customFormat="1" ht="20.1" customHeight="1" spans="1:3">
      <c r="A195" s="120" t="s">
        <v>454</v>
      </c>
      <c r="B195" s="179" t="s">
        <v>390</v>
      </c>
      <c r="C195" s="176">
        <v>50</v>
      </c>
    </row>
    <row r="196" s="108" customFormat="1" ht="20.1" customHeight="1" spans="1:3">
      <c r="A196" s="115" t="s">
        <v>455</v>
      </c>
      <c r="B196" s="175" t="s">
        <v>456</v>
      </c>
      <c r="C196" s="176">
        <f>C197</f>
        <v>484</v>
      </c>
    </row>
    <row r="197" s="108" customFormat="1" ht="20.1" customHeight="1" spans="1:3">
      <c r="A197" s="104" t="s">
        <v>457</v>
      </c>
      <c r="B197" s="179" t="s">
        <v>458</v>
      </c>
      <c r="C197" s="176">
        <f>C198</f>
        <v>484</v>
      </c>
    </row>
    <row r="198" s="108" customFormat="1" ht="20.1" customHeight="1" spans="1:3">
      <c r="A198" s="120" t="s">
        <v>459</v>
      </c>
      <c r="B198" s="179" t="s">
        <v>388</v>
      </c>
      <c r="C198" s="176">
        <v>484</v>
      </c>
    </row>
    <row r="199" s="108" customFormat="1" ht="20.1" customHeight="1" spans="1:3">
      <c r="A199" s="115" t="s">
        <v>460</v>
      </c>
      <c r="B199" s="175" t="s">
        <v>461</v>
      </c>
      <c r="C199" s="176">
        <f>C200</f>
        <v>975</v>
      </c>
    </row>
    <row r="200" s="108" customFormat="1" ht="20.1" customHeight="1" spans="1:3">
      <c r="A200" s="104" t="s">
        <v>462</v>
      </c>
      <c r="B200" s="179" t="s">
        <v>463</v>
      </c>
      <c r="C200" s="176">
        <f>C201</f>
        <v>975</v>
      </c>
    </row>
    <row r="201" s="108" customFormat="1" ht="20.1" customHeight="1" spans="1:3">
      <c r="A201" s="120" t="s">
        <v>464</v>
      </c>
      <c r="B201" s="179" t="s">
        <v>465</v>
      </c>
      <c r="C201" s="176">
        <v>975</v>
      </c>
    </row>
    <row r="202" s="108" customFormat="1" ht="20.1" customHeight="1" spans="1:3">
      <c r="A202" s="115" t="s">
        <v>466</v>
      </c>
      <c r="B202" s="175" t="s">
        <v>467</v>
      </c>
      <c r="C202" s="176">
        <v>1200</v>
      </c>
    </row>
    <row r="203" s="108" customFormat="1" ht="20.1" customHeight="1" spans="1:3">
      <c r="A203" s="115" t="s">
        <v>468</v>
      </c>
      <c r="B203" s="175" t="s">
        <v>469</v>
      </c>
      <c r="C203" s="176">
        <f>C204</f>
        <v>54</v>
      </c>
    </row>
    <row r="204" s="108" customFormat="1" ht="20.1" customHeight="1" spans="1:3">
      <c r="A204" s="120" t="s">
        <v>470</v>
      </c>
      <c r="B204" s="179" t="s">
        <v>471</v>
      </c>
      <c r="C204" s="176">
        <v>54</v>
      </c>
    </row>
    <row r="205" s="108" customFormat="1" ht="26.1" customHeight="1" spans="1:3">
      <c r="A205" s="122" t="s">
        <v>72</v>
      </c>
      <c r="B205" s="123"/>
      <c r="C205" s="181">
        <f>C5+C42+C56+C63+C75+C84+C125+C149+C159+C171+C190+C196+C199+C202+C203</f>
        <v>55058</v>
      </c>
    </row>
    <row r="206" ht="19.5" customHeight="1"/>
    <row r="207" ht="19.5" customHeight="1"/>
    <row r="208" ht="19.5" customHeight="1"/>
    <row r="209" ht="19.5" customHeight="1"/>
    <row r="210" ht="19.5" customHeight="1" spans="1:3">
      <c r="A210" s="98"/>
      <c r="B210" s="98"/>
      <c r="C210" s="182"/>
    </row>
    <row r="211" ht="19.5" customHeight="1" spans="1:3">
      <c r="A211" s="98"/>
      <c r="B211" s="98"/>
      <c r="C211" s="182"/>
    </row>
    <row r="212" ht="19.5" customHeight="1" spans="1:3">
      <c r="A212" s="98"/>
      <c r="B212" s="98"/>
      <c r="C212" s="182"/>
    </row>
    <row r="213" ht="19.5" customHeight="1" spans="1:3">
      <c r="A213" s="98"/>
      <c r="B213" s="98"/>
      <c r="C213" s="182"/>
    </row>
    <row r="214" ht="19.5" customHeight="1" spans="1:3">
      <c r="A214" s="98"/>
      <c r="B214" s="98"/>
      <c r="C214" s="182"/>
    </row>
    <row r="215" ht="19.5" customHeight="1" spans="1:3">
      <c r="A215" s="98"/>
      <c r="B215" s="98"/>
      <c r="C215" s="182"/>
    </row>
    <row r="216" ht="19.5" customHeight="1" spans="1:3">
      <c r="A216" s="98"/>
      <c r="B216" s="98"/>
      <c r="C216" s="182"/>
    </row>
    <row r="217" ht="19.5" customHeight="1" spans="1:3">
      <c r="A217" s="98"/>
      <c r="B217" s="98"/>
      <c r="C217" s="182"/>
    </row>
    <row r="218" ht="19.5" customHeight="1" spans="1:3">
      <c r="A218" s="98"/>
      <c r="B218" s="98"/>
      <c r="C218" s="182"/>
    </row>
    <row r="219" ht="19.5" customHeight="1" spans="1:3">
      <c r="A219" s="98"/>
      <c r="B219" s="98"/>
      <c r="C219" s="182"/>
    </row>
    <row r="220" ht="19.5" customHeight="1" spans="1:3">
      <c r="A220" s="98"/>
      <c r="B220" s="98"/>
      <c r="C220" s="182"/>
    </row>
    <row r="221" ht="19.5" customHeight="1" spans="1:3">
      <c r="A221" s="98"/>
      <c r="B221" s="98"/>
      <c r="C221" s="182"/>
    </row>
    <row r="222" spans="2:2">
      <c r="B222" s="172"/>
    </row>
    <row r="223" spans="2:2">
      <c r="B223" s="172"/>
    </row>
    <row r="224" spans="2:2">
      <c r="B224" s="172"/>
    </row>
    <row r="225" spans="2:2">
      <c r="B225" s="172"/>
    </row>
    <row r="226" s="172" customFormat="1" spans="1:1">
      <c r="A226" s="99"/>
    </row>
    <row r="227" s="172" customFormat="1" spans="1:1">
      <c r="A227" s="99"/>
    </row>
  </sheetData>
  <mergeCells count="2">
    <mergeCell ref="A2:C2"/>
    <mergeCell ref="A205:B205"/>
  </mergeCells>
  <printOptions horizontalCentered="1"/>
  <pageMargins left="0.748031496062992" right="0.748031496062992" top="0.78740157480315" bottom="0.590551181102362" header="0" footer="0"/>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workbookViewId="0">
      <selection activeCell="A1" sqref="$A1:$XFD1048576"/>
    </sheetView>
  </sheetViews>
  <sheetFormatPr defaultColWidth="9" defaultRowHeight="15.75" outlineLevelCol="3"/>
  <cols>
    <col min="1" max="1" width="18.125" style="132" customWidth="1"/>
    <col min="2" max="2" width="42.375" style="132" customWidth="1"/>
    <col min="3" max="3" width="20.875" style="133" customWidth="1"/>
    <col min="4" max="16384" width="9" style="132"/>
  </cols>
  <sheetData>
    <row r="1" spans="1:1">
      <c r="A1" s="60" t="s">
        <v>472</v>
      </c>
    </row>
    <row r="2" ht="30" customHeight="1" spans="1:3">
      <c r="A2" s="110" t="s">
        <v>8</v>
      </c>
      <c r="B2" s="110"/>
      <c r="C2" s="110"/>
    </row>
    <row r="3" s="60" customFormat="1" ht="15" customHeight="1" spans="3:3">
      <c r="C3" s="135" t="s">
        <v>75</v>
      </c>
    </row>
    <row r="4" s="131" customFormat="1" ht="23.1" customHeight="1" spans="1:3">
      <c r="A4" s="141" t="s">
        <v>95</v>
      </c>
      <c r="B4" s="141" t="s">
        <v>96</v>
      </c>
      <c r="C4" s="164" t="s">
        <v>44</v>
      </c>
    </row>
    <row r="5" s="163" customFormat="1" ht="20.1" customHeight="1" spans="1:3">
      <c r="A5" s="165">
        <v>301</v>
      </c>
      <c r="B5" s="165" t="s">
        <v>473</v>
      </c>
      <c r="C5" s="166">
        <f>SUM(C6:C12)</f>
        <v>18664.38</v>
      </c>
    </row>
    <row r="6" s="130" customFormat="1" ht="20.1" customHeight="1" spans="1:3">
      <c r="A6" s="139">
        <v>30101</v>
      </c>
      <c r="B6" s="139" t="s">
        <v>474</v>
      </c>
      <c r="C6" s="167">
        <v>3900.72</v>
      </c>
    </row>
    <row r="7" s="130" customFormat="1" ht="20.1" customHeight="1" spans="1:3">
      <c r="A7" s="139" t="s">
        <v>475</v>
      </c>
      <c r="B7" s="168" t="s">
        <v>476</v>
      </c>
      <c r="C7" s="167">
        <v>2840</v>
      </c>
    </row>
    <row r="8" s="130" customFormat="1" ht="20.1" customHeight="1" spans="1:3">
      <c r="A8" s="139" t="s">
        <v>477</v>
      </c>
      <c r="B8" s="168" t="s">
        <v>478</v>
      </c>
      <c r="C8" s="167">
        <v>64.79</v>
      </c>
    </row>
    <row r="9" s="130" customFormat="1" ht="20.1" customHeight="1" spans="1:3">
      <c r="A9" s="139" t="s">
        <v>479</v>
      </c>
      <c r="B9" s="168" t="s">
        <v>480</v>
      </c>
      <c r="C9" s="167">
        <v>1429.21</v>
      </c>
    </row>
    <row r="10" s="130" customFormat="1" ht="20.1" customHeight="1" spans="1:3">
      <c r="A10" s="139" t="s">
        <v>481</v>
      </c>
      <c r="B10" s="168" t="s">
        <v>482</v>
      </c>
      <c r="C10" s="167">
        <v>4566</v>
      </c>
    </row>
    <row r="11" s="130" customFormat="1" ht="20.1" customHeight="1" spans="1:3">
      <c r="A11" s="139" t="s">
        <v>483</v>
      </c>
      <c r="B11" s="168" t="s">
        <v>484</v>
      </c>
      <c r="C11" s="167">
        <v>2273.66</v>
      </c>
    </row>
    <row r="12" s="130" customFormat="1" ht="20.1" customHeight="1" spans="1:3">
      <c r="A12" s="139" t="s">
        <v>485</v>
      </c>
      <c r="B12" s="168" t="s">
        <v>486</v>
      </c>
      <c r="C12" s="167">
        <v>3590</v>
      </c>
    </row>
    <row r="13" s="131" customFormat="1" ht="20.1" customHeight="1" spans="1:3">
      <c r="A13" s="165">
        <v>302</v>
      </c>
      <c r="B13" s="165" t="s">
        <v>487</v>
      </c>
      <c r="C13" s="166">
        <f>SUM(C14:C33)</f>
        <v>4168.73</v>
      </c>
    </row>
    <row r="14" s="60" customFormat="1" ht="20.1" customHeight="1" spans="1:3">
      <c r="A14" s="139">
        <v>30201</v>
      </c>
      <c r="B14" s="139" t="s">
        <v>488</v>
      </c>
      <c r="C14" s="167">
        <v>174</v>
      </c>
    </row>
    <row r="15" s="60" customFormat="1" ht="20.1" customHeight="1" spans="1:3">
      <c r="A15" s="139" t="s">
        <v>489</v>
      </c>
      <c r="B15" s="168" t="s">
        <v>490</v>
      </c>
      <c r="C15" s="167">
        <v>18</v>
      </c>
    </row>
    <row r="16" s="60" customFormat="1" ht="20.1" customHeight="1" spans="1:3">
      <c r="A16" s="139" t="s">
        <v>491</v>
      </c>
      <c r="B16" s="168" t="s">
        <v>492</v>
      </c>
      <c r="C16" s="167">
        <v>1</v>
      </c>
    </row>
    <row r="17" s="60" customFormat="1" ht="20.1" customHeight="1" spans="1:3">
      <c r="A17" s="139" t="s">
        <v>493</v>
      </c>
      <c r="B17" s="168" t="s">
        <v>494</v>
      </c>
      <c r="C17" s="167">
        <v>182</v>
      </c>
    </row>
    <row r="18" s="60" customFormat="1" ht="20.1" customHeight="1" spans="1:3">
      <c r="A18" s="139" t="s">
        <v>495</v>
      </c>
      <c r="B18" s="168" t="s">
        <v>496</v>
      </c>
      <c r="C18" s="167">
        <v>504</v>
      </c>
    </row>
    <row r="19" s="60" customFormat="1" ht="20.1" customHeight="1" spans="1:3">
      <c r="A19" s="139" t="s">
        <v>497</v>
      </c>
      <c r="B19" s="168" t="s">
        <v>498</v>
      </c>
      <c r="C19" s="167">
        <v>63</v>
      </c>
    </row>
    <row r="20" s="60" customFormat="1" ht="20.1" customHeight="1" spans="1:3">
      <c r="A20" s="139" t="s">
        <v>499</v>
      </c>
      <c r="B20" s="168" t="s">
        <v>500</v>
      </c>
      <c r="C20" s="167">
        <v>701.79</v>
      </c>
    </row>
    <row r="21" s="60" customFormat="1" ht="20.1" customHeight="1" spans="1:3">
      <c r="A21" s="139" t="s">
        <v>501</v>
      </c>
      <c r="B21" s="168" t="s">
        <v>502</v>
      </c>
      <c r="C21" s="167">
        <v>97</v>
      </c>
    </row>
    <row r="22" s="60" customFormat="1" ht="20.1" customHeight="1" spans="1:3">
      <c r="A22" s="139" t="s">
        <v>503</v>
      </c>
      <c r="B22" s="168" t="s">
        <v>504</v>
      </c>
      <c r="C22" s="167">
        <v>43.66</v>
      </c>
    </row>
    <row r="23" s="60" customFormat="1" ht="20.1" customHeight="1" spans="1:3">
      <c r="A23" s="139" t="s">
        <v>505</v>
      </c>
      <c r="B23" s="168" t="s">
        <v>506</v>
      </c>
      <c r="C23" s="167">
        <v>33</v>
      </c>
    </row>
    <row r="24" s="60" customFormat="1" ht="20.1" customHeight="1" spans="1:3">
      <c r="A24" s="139" t="s">
        <v>507</v>
      </c>
      <c r="B24" s="168" t="s">
        <v>508</v>
      </c>
      <c r="C24" s="167">
        <v>74</v>
      </c>
    </row>
    <row r="25" s="60" customFormat="1" ht="20.1" customHeight="1" spans="1:3">
      <c r="A25" s="139" t="s">
        <v>509</v>
      </c>
      <c r="B25" s="168" t="s">
        <v>510</v>
      </c>
      <c r="C25" s="167">
        <v>9.18</v>
      </c>
    </row>
    <row r="26" s="60" customFormat="1" ht="20.1" customHeight="1" spans="1:3">
      <c r="A26" s="139" t="s">
        <v>511</v>
      </c>
      <c r="B26" s="168" t="s">
        <v>512</v>
      </c>
      <c r="C26" s="167">
        <v>19</v>
      </c>
    </row>
    <row r="27" s="60" customFormat="1" ht="20.1" customHeight="1" spans="1:3">
      <c r="A27" s="139" t="s">
        <v>513</v>
      </c>
      <c r="B27" s="168" t="s">
        <v>514</v>
      </c>
      <c r="C27" s="167">
        <v>41.73</v>
      </c>
    </row>
    <row r="28" s="60" customFormat="1" ht="20.1" customHeight="1" spans="1:3">
      <c r="A28" s="139" t="s">
        <v>515</v>
      </c>
      <c r="B28" s="168" t="s">
        <v>516</v>
      </c>
      <c r="C28" s="167">
        <v>18</v>
      </c>
    </row>
    <row r="29" s="60" customFormat="1" ht="20.1" customHeight="1" spans="1:3">
      <c r="A29" s="139" t="s">
        <v>517</v>
      </c>
      <c r="B29" s="168" t="s">
        <v>518</v>
      </c>
      <c r="C29" s="167">
        <v>11</v>
      </c>
    </row>
    <row r="30" s="60" customFormat="1" ht="20.1" customHeight="1" spans="1:3">
      <c r="A30" s="139" t="s">
        <v>519</v>
      </c>
      <c r="B30" s="168" t="s">
        <v>520</v>
      </c>
      <c r="C30" s="167">
        <v>3</v>
      </c>
    </row>
    <row r="31" s="60" customFormat="1" ht="20.1" customHeight="1" spans="1:3">
      <c r="A31" s="139" t="s">
        <v>521</v>
      </c>
      <c r="B31" s="168" t="s">
        <v>522</v>
      </c>
      <c r="C31" s="167">
        <v>160.37</v>
      </c>
    </row>
    <row r="32" s="60" customFormat="1" ht="20.1" customHeight="1" spans="1:3">
      <c r="A32" s="139" t="s">
        <v>523</v>
      </c>
      <c r="B32" s="168" t="s">
        <v>524</v>
      </c>
      <c r="C32" s="167">
        <v>294</v>
      </c>
    </row>
    <row r="33" s="60" customFormat="1" ht="20.1" customHeight="1" spans="1:3">
      <c r="A33" s="139" t="s">
        <v>525</v>
      </c>
      <c r="B33" s="168" t="s">
        <v>526</v>
      </c>
      <c r="C33" s="167">
        <v>1721</v>
      </c>
    </row>
    <row r="34" s="60" customFormat="1" ht="20.1" customHeight="1" spans="1:3">
      <c r="A34" s="165" t="s">
        <v>527</v>
      </c>
      <c r="B34" s="169" t="s">
        <v>528</v>
      </c>
      <c r="C34" s="166">
        <f>SUM(C35:C42)</f>
        <v>4009.91</v>
      </c>
    </row>
    <row r="35" s="60" customFormat="1" ht="20.1" customHeight="1" spans="1:3">
      <c r="A35" s="139" t="s">
        <v>529</v>
      </c>
      <c r="B35" s="168" t="s">
        <v>530</v>
      </c>
      <c r="C35" s="167">
        <v>565</v>
      </c>
    </row>
    <row r="36" s="60" customFormat="1" ht="20.1" customHeight="1" spans="1:3">
      <c r="A36" s="139" t="s">
        <v>531</v>
      </c>
      <c r="B36" s="168" t="s">
        <v>532</v>
      </c>
      <c r="C36" s="167">
        <v>28</v>
      </c>
    </row>
    <row r="37" s="60" customFormat="1" ht="20.1" customHeight="1" spans="1:3">
      <c r="A37" s="139" t="s">
        <v>533</v>
      </c>
      <c r="B37" s="168" t="s">
        <v>534</v>
      </c>
      <c r="C37" s="167">
        <v>23</v>
      </c>
    </row>
    <row r="38" s="60" customFormat="1" ht="20.1" customHeight="1" spans="1:3">
      <c r="A38" s="139" t="s">
        <v>535</v>
      </c>
      <c r="B38" s="168" t="s">
        <v>536</v>
      </c>
      <c r="C38" s="167">
        <v>281</v>
      </c>
    </row>
    <row r="39" s="60" customFormat="1" ht="20.1" customHeight="1" spans="1:3">
      <c r="A39" s="139" t="s">
        <v>537</v>
      </c>
      <c r="B39" s="168" t="s">
        <v>538</v>
      </c>
      <c r="C39" s="167">
        <v>16</v>
      </c>
    </row>
    <row r="40" s="60" customFormat="1" ht="20.1" customHeight="1" spans="1:3">
      <c r="A40" s="139" t="s">
        <v>539</v>
      </c>
      <c r="B40" s="168" t="s">
        <v>540</v>
      </c>
      <c r="C40" s="167">
        <v>974.65</v>
      </c>
    </row>
    <row r="41" s="60" customFormat="1" ht="20.1" customHeight="1" spans="1:3">
      <c r="A41" s="139" t="s">
        <v>541</v>
      </c>
      <c r="B41" s="168" t="s">
        <v>542</v>
      </c>
      <c r="C41" s="167">
        <v>892.26</v>
      </c>
    </row>
    <row r="42" s="60" customFormat="1" ht="20.1" customHeight="1" spans="1:3">
      <c r="A42" s="139" t="s">
        <v>543</v>
      </c>
      <c r="B42" s="168" t="s">
        <v>544</v>
      </c>
      <c r="C42" s="167">
        <v>1230</v>
      </c>
    </row>
    <row r="43" s="60" customFormat="1" ht="20.1" customHeight="1" spans="1:3">
      <c r="A43" s="165" t="s">
        <v>545</v>
      </c>
      <c r="B43" s="169" t="s">
        <v>546</v>
      </c>
      <c r="C43" s="166">
        <f>SUM(C44:C46)</f>
        <v>34</v>
      </c>
    </row>
    <row r="44" s="60" customFormat="1" ht="20.1" customHeight="1" spans="1:3">
      <c r="A44" s="139" t="s">
        <v>547</v>
      </c>
      <c r="B44" s="168" t="s">
        <v>548</v>
      </c>
      <c r="C44" s="167">
        <v>15</v>
      </c>
    </row>
    <row r="45" s="60" customFormat="1" ht="20.1" customHeight="1" spans="1:3">
      <c r="A45" s="139" t="s">
        <v>549</v>
      </c>
      <c r="B45" s="168" t="s">
        <v>550</v>
      </c>
      <c r="C45" s="167">
        <v>4</v>
      </c>
    </row>
    <row r="46" s="60" customFormat="1" ht="20.1" customHeight="1" spans="1:3">
      <c r="A46" s="139" t="s">
        <v>551</v>
      </c>
      <c r="B46" s="168" t="s">
        <v>546</v>
      </c>
      <c r="C46" s="167">
        <v>15</v>
      </c>
    </row>
    <row r="47" s="131" customFormat="1" ht="20.1" customHeight="1" spans="1:3">
      <c r="A47" s="161" t="s">
        <v>72</v>
      </c>
      <c r="B47" s="170"/>
      <c r="C47" s="142">
        <f>C5+C13+C34+C43</f>
        <v>26877.02</v>
      </c>
    </row>
    <row r="48" spans="2:4">
      <c r="B48" s="171" t="s">
        <v>73</v>
      </c>
      <c r="D48" s="171" t="s">
        <v>73</v>
      </c>
    </row>
    <row r="49" spans="2:4">
      <c r="B49" s="171" t="s">
        <v>73</v>
      </c>
      <c r="D49" s="171" t="s">
        <v>73</v>
      </c>
    </row>
    <row r="50" spans="2:4">
      <c r="B50" s="171" t="s">
        <v>73</v>
      </c>
      <c r="D50" s="171" t="s">
        <v>73</v>
      </c>
    </row>
    <row r="51" spans="2:4">
      <c r="B51" s="171" t="s">
        <v>73</v>
      </c>
      <c r="D51" s="171" t="s">
        <v>73</v>
      </c>
    </row>
    <row r="52" spans="2:4">
      <c r="B52" s="171" t="s">
        <v>73</v>
      </c>
      <c r="D52" s="171" t="s">
        <v>73</v>
      </c>
    </row>
    <row r="53" spans="2:4">
      <c r="B53" s="171" t="s">
        <v>73</v>
      </c>
      <c r="D53" s="171" t="s">
        <v>73</v>
      </c>
    </row>
  </sheetData>
  <mergeCells count="2">
    <mergeCell ref="A2:C2"/>
    <mergeCell ref="A47:B47"/>
  </mergeCells>
  <printOptions horizontalCentered="1"/>
  <pageMargins left="0.905511811023622" right="0.748031496062992" top="0.590551181102362" bottom="0.393700787401575"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E6" sqref="E6"/>
    </sheetView>
  </sheetViews>
  <sheetFormatPr defaultColWidth="7" defaultRowHeight="15" outlineLevelCol="3"/>
  <cols>
    <col min="1" max="4" width="20.875" style="99" customWidth="1"/>
    <col min="5" max="16384" width="7" style="98"/>
  </cols>
  <sheetData>
    <row r="1" ht="21.75" customHeight="1" spans="1:4">
      <c r="A1" s="27" t="s">
        <v>552</v>
      </c>
      <c r="B1" s="27"/>
      <c r="C1" s="27"/>
      <c r="D1" s="27"/>
    </row>
    <row r="2" ht="51.75" customHeight="1" spans="1:4">
      <c r="A2" s="100" t="s">
        <v>10</v>
      </c>
      <c r="B2" s="35"/>
      <c r="C2" s="35"/>
      <c r="D2" s="35"/>
    </row>
    <row r="3" spans="4:4">
      <c r="D3" s="86" t="s">
        <v>553</v>
      </c>
    </row>
    <row r="4" s="97" customFormat="1" ht="39.75" customHeight="1" spans="1:4">
      <c r="A4" s="101" t="s">
        <v>554</v>
      </c>
      <c r="B4" s="105" t="s">
        <v>555</v>
      </c>
      <c r="C4" s="105" t="s">
        <v>556</v>
      </c>
      <c r="D4" s="101" t="s">
        <v>557</v>
      </c>
    </row>
    <row r="5" ht="39.75" customHeight="1" spans="1:4">
      <c r="A5" s="102" t="s">
        <v>558</v>
      </c>
      <c r="B5" s="103"/>
      <c r="C5" s="103"/>
      <c r="D5" s="103"/>
    </row>
    <row r="6" ht="39.75" customHeight="1" spans="1:4">
      <c r="A6" s="102" t="s">
        <v>559</v>
      </c>
      <c r="B6" s="103"/>
      <c r="C6" s="103"/>
      <c r="D6" s="103"/>
    </row>
    <row r="7" ht="39.75" customHeight="1" spans="1:4">
      <c r="A7" s="102" t="s">
        <v>560</v>
      </c>
      <c r="B7" s="103"/>
      <c r="C7" s="103"/>
      <c r="D7" s="103"/>
    </row>
    <row r="8" ht="39.75" customHeight="1" spans="1:4">
      <c r="A8" s="102" t="s">
        <v>561</v>
      </c>
      <c r="B8" s="103"/>
      <c r="C8" s="103"/>
      <c r="D8" s="103"/>
    </row>
    <row r="9" ht="39.75" customHeight="1" spans="1:4">
      <c r="A9" s="102" t="s">
        <v>562</v>
      </c>
      <c r="B9" s="103"/>
      <c r="C9" s="103"/>
      <c r="D9" s="103"/>
    </row>
    <row r="10" ht="39.75" customHeight="1" spans="1:4">
      <c r="A10" s="102" t="s">
        <v>563</v>
      </c>
      <c r="B10" s="103"/>
      <c r="C10" s="103"/>
      <c r="D10" s="103"/>
    </row>
    <row r="11" ht="39.75" customHeight="1" spans="1:4">
      <c r="A11" s="102" t="s">
        <v>564</v>
      </c>
      <c r="B11" s="104"/>
      <c r="C11" s="104"/>
      <c r="D11" s="104"/>
    </row>
    <row r="12" ht="39.75" customHeight="1" spans="1:4">
      <c r="A12" s="105" t="s">
        <v>72</v>
      </c>
      <c r="B12" s="103"/>
      <c r="C12" s="103"/>
      <c r="D12" s="103"/>
    </row>
    <row r="13" ht="19.5" customHeight="1"/>
    <row r="14" ht="19.5" customHeight="1" spans="1:1">
      <c r="A14" s="96" t="s">
        <v>565</v>
      </c>
    </row>
    <row r="15" ht="19.5" customHeight="1"/>
    <row r="16" ht="19.5" customHeight="1"/>
    <row r="17" s="98" customFormat="1" ht="19.5" customHeight="1"/>
    <row r="18" s="98" customFormat="1" ht="19.5" customHeight="1"/>
    <row r="19" s="98" customFormat="1" ht="19.5" customHeight="1"/>
    <row r="20" s="98" customFormat="1" ht="19.5" customHeight="1"/>
    <row r="21" s="98" customFormat="1" ht="19.5" customHeight="1"/>
    <row r="22" s="98" customFormat="1" ht="19.5" customHeight="1"/>
    <row r="23" s="98" customFormat="1" ht="19.5" customHeight="1"/>
    <row r="24" s="98" customFormat="1" ht="19.5" customHeight="1"/>
    <row r="25" s="98" customFormat="1" ht="19.5" customHeight="1"/>
    <row r="26" s="98" customFormat="1" ht="19.5" customHeight="1"/>
    <row r="27" s="98" customFormat="1" ht="19.5" customHeight="1"/>
    <row r="28" s="98" customFormat="1" ht="19.5" customHeight="1"/>
  </sheetData>
  <mergeCells count="1">
    <mergeCell ref="A2:D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G4" sqref="G4"/>
    </sheetView>
  </sheetViews>
  <sheetFormatPr defaultColWidth="7.875" defaultRowHeight="15.75" outlineLevelCol="2"/>
  <cols>
    <col min="1" max="2" width="37.625" style="80" customWidth="1"/>
    <col min="3" max="3" width="8" style="80" customWidth="1"/>
    <col min="4" max="5" width="7.875" style="80" customWidth="1"/>
    <col min="6" max="253" width="7.875" style="80"/>
    <col min="254" max="254" width="35.75" style="80" customWidth="1"/>
    <col min="255" max="255" width="7.875" style="80" hidden="1" customWidth="1"/>
    <col min="256" max="257" width="12" style="80" customWidth="1"/>
    <col min="258" max="258" width="8" style="80" customWidth="1"/>
    <col min="259" max="259" width="7.875" style="80" customWidth="1"/>
    <col min="260" max="261" width="7.875" style="80" hidden="1" customWidth="1"/>
    <col min="262" max="509" width="7.875" style="80"/>
    <col min="510" max="510" width="35.75" style="80" customWidth="1"/>
    <col min="511" max="511" width="7.875" style="80" hidden="1" customWidth="1"/>
    <col min="512" max="513" width="12" style="80" customWidth="1"/>
    <col min="514" max="514" width="8" style="80" customWidth="1"/>
    <col min="515" max="515" width="7.875" style="80" customWidth="1"/>
    <col min="516" max="517" width="7.875" style="80" hidden="1" customWidth="1"/>
    <col min="518" max="765" width="7.875" style="80"/>
    <col min="766" max="766" width="35.75" style="80" customWidth="1"/>
    <col min="767" max="767" width="7.875" style="80" hidden="1" customWidth="1"/>
    <col min="768" max="769" width="12" style="80" customWidth="1"/>
    <col min="770" max="770" width="8" style="80" customWidth="1"/>
    <col min="771" max="771" width="7.875" style="80" customWidth="1"/>
    <col min="772" max="773" width="7.875" style="80" hidden="1" customWidth="1"/>
    <col min="774" max="1021" width="7.875" style="80"/>
    <col min="1022" max="1022" width="35.75" style="80" customWidth="1"/>
    <col min="1023" max="1023" width="7.875" style="80" hidden="1" customWidth="1"/>
    <col min="1024" max="1025" width="12" style="80" customWidth="1"/>
    <col min="1026" max="1026" width="8" style="80" customWidth="1"/>
    <col min="1027" max="1027" width="7.875" style="80" customWidth="1"/>
    <col min="1028" max="1029" width="7.875" style="80" hidden="1" customWidth="1"/>
    <col min="1030" max="1277" width="7.875" style="80"/>
    <col min="1278" max="1278" width="35.75" style="80" customWidth="1"/>
    <col min="1279" max="1279" width="7.875" style="80" hidden="1" customWidth="1"/>
    <col min="1280" max="1281" width="12" style="80" customWidth="1"/>
    <col min="1282" max="1282" width="8" style="80" customWidth="1"/>
    <col min="1283" max="1283" width="7.875" style="80" customWidth="1"/>
    <col min="1284" max="1285" width="7.875" style="80" hidden="1" customWidth="1"/>
    <col min="1286" max="1533" width="7.875" style="80"/>
    <col min="1534" max="1534" width="35.75" style="80" customWidth="1"/>
    <col min="1535" max="1535" width="7.875" style="80" hidden="1" customWidth="1"/>
    <col min="1536" max="1537" width="12" style="80" customWidth="1"/>
    <col min="1538" max="1538" width="8" style="80" customWidth="1"/>
    <col min="1539" max="1539" width="7.875" style="80" customWidth="1"/>
    <col min="1540" max="1541" width="7.875" style="80" hidden="1" customWidth="1"/>
    <col min="1542" max="1789" width="7.875" style="80"/>
    <col min="1790" max="1790" width="35.75" style="80" customWidth="1"/>
    <col min="1791" max="1791" width="7.875" style="80" hidden="1" customWidth="1"/>
    <col min="1792" max="1793" width="12" style="80" customWidth="1"/>
    <col min="1794" max="1794" width="8" style="80" customWidth="1"/>
    <col min="1795" max="1795" width="7.875" style="80" customWidth="1"/>
    <col min="1796" max="1797" width="7.875" style="80" hidden="1" customWidth="1"/>
    <col min="1798" max="2045" width="7.875" style="80"/>
    <col min="2046" max="2046" width="35.75" style="80" customWidth="1"/>
    <col min="2047" max="2047" width="7.875" style="80" hidden="1" customWidth="1"/>
    <col min="2048" max="2049" width="12" style="80" customWidth="1"/>
    <col min="2050" max="2050" width="8" style="80" customWidth="1"/>
    <col min="2051" max="2051" width="7.875" style="80" customWidth="1"/>
    <col min="2052" max="2053" width="7.875" style="80" hidden="1" customWidth="1"/>
    <col min="2054" max="2301" width="7.875" style="80"/>
    <col min="2302" max="2302" width="35.75" style="80" customWidth="1"/>
    <col min="2303" max="2303" width="7.875" style="80" hidden="1" customWidth="1"/>
    <col min="2304" max="2305" width="12" style="80" customWidth="1"/>
    <col min="2306" max="2306" width="8" style="80" customWidth="1"/>
    <col min="2307" max="2307" width="7.875" style="80" customWidth="1"/>
    <col min="2308" max="2309" width="7.875" style="80" hidden="1" customWidth="1"/>
    <col min="2310" max="2557" width="7.875" style="80"/>
    <col min="2558" max="2558" width="35.75" style="80" customWidth="1"/>
    <col min="2559" max="2559" width="7.875" style="80" hidden="1" customWidth="1"/>
    <col min="2560" max="2561" width="12" style="80" customWidth="1"/>
    <col min="2562" max="2562" width="8" style="80" customWidth="1"/>
    <col min="2563" max="2563" width="7.875" style="80" customWidth="1"/>
    <col min="2564" max="2565" width="7.875" style="80" hidden="1" customWidth="1"/>
    <col min="2566" max="2813" width="7.875" style="80"/>
    <col min="2814" max="2814" width="35.75" style="80" customWidth="1"/>
    <col min="2815" max="2815" width="7.875" style="80" hidden="1" customWidth="1"/>
    <col min="2816" max="2817" width="12" style="80" customWidth="1"/>
    <col min="2818" max="2818" width="8" style="80" customWidth="1"/>
    <col min="2819" max="2819" width="7.875" style="80" customWidth="1"/>
    <col min="2820" max="2821" width="7.875" style="80" hidden="1" customWidth="1"/>
    <col min="2822" max="3069" width="7.875" style="80"/>
    <col min="3070" max="3070" width="35.75" style="80" customWidth="1"/>
    <col min="3071" max="3071" width="7.875" style="80" hidden="1" customWidth="1"/>
    <col min="3072" max="3073" width="12" style="80" customWidth="1"/>
    <col min="3074" max="3074" width="8" style="80" customWidth="1"/>
    <col min="3075" max="3075" width="7.875" style="80" customWidth="1"/>
    <col min="3076" max="3077" width="7.875" style="80" hidden="1" customWidth="1"/>
    <col min="3078" max="3325" width="7.875" style="80"/>
    <col min="3326" max="3326" width="35.75" style="80" customWidth="1"/>
    <col min="3327" max="3327" width="7.875" style="80" hidden="1" customWidth="1"/>
    <col min="3328" max="3329" width="12" style="80" customWidth="1"/>
    <col min="3330" max="3330" width="8" style="80" customWidth="1"/>
    <col min="3331" max="3331" width="7.875" style="80" customWidth="1"/>
    <col min="3332" max="3333" width="7.875" style="80" hidden="1" customWidth="1"/>
    <col min="3334" max="3581" width="7.875" style="80"/>
    <col min="3582" max="3582" width="35.75" style="80" customWidth="1"/>
    <col min="3583" max="3583" width="7.875" style="80" hidden="1" customWidth="1"/>
    <col min="3584" max="3585" width="12" style="80" customWidth="1"/>
    <col min="3586" max="3586" width="8" style="80" customWidth="1"/>
    <col min="3587" max="3587" width="7.875" style="80" customWidth="1"/>
    <col min="3588" max="3589" width="7.875" style="80" hidden="1" customWidth="1"/>
    <col min="3590" max="3837" width="7.875" style="80"/>
    <col min="3838" max="3838" width="35.75" style="80" customWidth="1"/>
    <col min="3839" max="3839" width="7.875" style="80" hidden="1" customWidth="1"/>
    <col min="3840" max="3841" width="12" style="80" customWidth="1"/>
    <col min="3842" max="3842" width="8" style="80" customWidth="1"/>
    <col min="3843" max="3843" width="7.875" style="80" customWidth="1"/>
    <col min="3844" max="3845" width="7.875" style="80" hidden="1" customWidth="1"/>
    <col min="3846" max="4093" width="7.875" style="80"/>
    <col min="4094" max="4094" width="35.75" style="80" customWidth="1"/>
    <col min="4095" max="4095" width="7.875" style="80" hidden="1" customWidth="1"/>
    <col min="4096" max="4097" width="12" style="80" customWidth="1"/>
    <col min="4098" max="4098" width="8" style="80" customWidth="1"/>
    <col min="4099" max="4099" width="7.875" style="80" customWidth="1"/>
    <col min="4100" max="4101" width="7.875" style="80" hidden="1" customWidth="1"/>
    <col min="4102" max="4349" width="7.875" style="80"/>
    <col min="4350" max="4350" width="35.75" style="80" customWidth="1"/>
    <col min="4351" max="4351" width="7.875" style="80" hidden="1" customWidth="1"/>
    <col min="4352" max="4353" width="12" style="80" customWidth="1"/>
    <col min="4354" max="4354" width="8" style="80" customWidth="1"/>
    <col min="4355" max="4355" width="7.875" style="80" customWidth="1"/>
    <col min="4356" max="4357" width="7.875" style="80" hidden="1" customWidth="1"/>
    <col min="4358" max="4605" width="7.875" style="80"/>
    <col min="4606" max="4606" width="35.75" style="80" customWidth="1"/>
    <col min="4607" max="4607" width="7.875" style="80" hidden="1" customWidth="1"/>
    <col min="4608" max="4609" width="12" style="80" customWidth="1"/>
    <col min="4610" max="4610" width="8" style="80" customWidth="1"/>
    <col min="4611" max="4611" width="7.875" style="80" customWidth="1"/>
    <col min="4612" max="4613" width="7.875" style="80" hidden="1" customWidth="1"/>
    <col min="4614" max="4861" width="7.875" style="80"/>
    <col min="4862" max="4862" width="35.75" style="80" customWidth="1"/>
    <col min="4863" max="4863" width="7.875" style="80" hidden="1" customWidth="1"/>
    <col min="4864" max="4865" width="12" style="80" customWidth="1"/>
    <col min="4866" max="4866" width="8" style="80" customWidth="1"/>
    <col min="4867" max="4867" width="7.875" style="80" customWidth="1"/>
    <col min="4868" max="4869" width="7.875" style="80" hidden="1" customWidth="1"/>
    <col min="4870" max="5117" width="7.875" style="80"/>
    <col min="5118" max="5118" width="35.75" style="80" customWidth="1"/>
    <col min="5119" max="5119" width="7.875" style="80" hidden="1" customWidth="1"/>
    <col min="5120" max="5121" width="12" style="80" customWidth="1"/>
    <col min="5122" max="5122" width="8" style="80" customWidth="1"/>
    <col min="5123" max="5123" width="7.875" style="80" customWidth="1"/>
    <col min="5124" max="5125" width="7.875" style="80" hidden="1" customWidth="1"/>
    <col min="5126" max="5373" width="7.875" style="80"/>
    <col min="5374" max="5374" width="35.75" style="80" customWidth="1"/>
    <col min="5375" max="5375" width="7.875" style="80" hidden="1" customWidth="1"/>
    <col min="5376" max="5377" width="12" style="80" customWidth="1"/>
    <col min="5378" max="5378" width="8" style="80" customWidth="1"/>
    <col min="5379" max="5379" width="7.875" style="80" customWidth="1"/>
    <col min="5380" max="5381" width="7.875" style="80" hidden="1" customWidth="1"/>
    <col min="5382" max="5629" width="7.875" style="80"/>
    <col min="5630" max="5630" width="35.75" style="80" customWidth="1"/>
    <col min="5631" max="5631" width="7.875" style="80" hidden="1" customWidth="1"/>
    <col min="5632" max="5633" width="12" style="80" customWidth="1"/>
    <col min="5634" max="5634" width="8" style="80" customWidth="1"/>
    <col min="5635" max="5635" width="7.875" style="80" customWidth="1"/>
    <col min="5636" max="5637" width="7.875" style="80" hidden="1" customWidth="1"/>
    <col min="5638" max="5885" width="7.875" style="80"/>
    <col min="5886" max="5886" width="35.75" style="80" customWidth="1"/>
    <col min="5887" max="5887" width="7.875" style="80" hidden="1" customWidth="1"/>
    <col min="5888" max="5889" width="12" style="80" customWidth="1"/>
    <col min="5890" max="5890" width="8" style="80" customWidth="1"/>
    <col min="5891" max="5891" width="7.875" style="80" customWidth="1"/>
    <col min="5892" max="5893" width="7.875" style="80" hidden="1" customWidth="1"/>
    <col min="5894" max="6141" width="7.875" style="80"/>
    <col min="6142" max="6142" width="35.75" style="80" customWidth="1"/>
    <col min="6143" max="6143" width="7.875" style="80" hidden="1" customWidth="1"/>
    <col min="6144" max="6145" width="12" style="80" customWidth="1"/>
    <col min="6146" max="6146" width="8" style="80" customWidth="1"/>
    <col min="6147" max="6147" width="7.875" style="80" customWidth="1"/>
    <col min="6148" max="6149" width="7.875" style="80" hidden="1" customWidth="1"/>
    <col min="6150" max="6397" width="7.875" style="80"/>
    <col min="6398" max="6398" width="35.75" style="80" customWidth="1"/>
    <col min="6399" max="6399" width="7.875" style="80" hidden="1" customWidth="1"/>
    <col min="6400" max="6401" width="12" style="80" customWidth="1"/>
    <col min="6402" max="6402" width="8" style="80" customWidth="1"/>
    <col min="6403" max="6403" width="7.875" style="80" customWidth="1"/>
    <col min="6404" max="6405" width="7.875" style="80" hidden="1" customWidth="1"/>
    <col min="6406" max="6653" width="7.875" style="80"/>
    <col min="6654" max="6654" width="35.75" style="80" customWidth="1"/>
    <col min="6655" max="6655" width="7.875" style="80" hidden="1" customWidth="1"/>
    <col min="6656" max="6657" width="12" style="80" customWidth="1"/>
    <col min="6658" max="6658" width="8" style="80" customWidth="1"/>
    <col min="6659" max="6659" width="7.875" style="80" customWidth="1"/>
    <col min="6660" max="6661" width="7.875" style="80" hidden="1" customWidth="1"/>
    <col min="6662" max="6909" width="7.875" style="80"/>
    <col min="6910" max="6910" width="35.75" style="80" customWidth="1"/>
    <col min="6911" max="6911" width="7.875" style="80" hidden="1" customWidth="1"/>
    <col min="6912" max="6913" width="12" style="80" customWidth="1"/>
    <col min="6914" max="6914" width="8" style="80" customWidth="1"/>
    <col min="6915" max="6915" width="7.875" style="80" customWidth="1"/>
    <col min="6916" max="6917" width="7.875" style="80" hidden="1" customWidth="1"/>
    <col min="6918" max="7165" width="7.875" style="80"/>
    <col min="7166" max="7166" width="35.75" style="80" customWidth="1"/>
    <col min="7167" max="7167" width="7.875" style="80" hidden="1" customWidth="1"/>
    <col min="7168" max="7169" width="12" style="80" customWidth="1"/>
    <col min="7170" max="7170" width="8" style="80" customWidth="1"/>
    <col min="7171" max="7171" width="7.875" style="80" customWidth="1"/>
    <col min="7172" max="7173" width="7.875" style="80" hidden="1" customWidth="1"/>
    <col min="7174" max="7421" width="7.875" style="80"/>
    <col min="7422" max="7422" width="35.75" style="80" customWidth="1"/>
    <col min="7423" max="7423" width="7.875" style="80" hidden="1" customWidth="1"/>
    <col min="7424" max="7425" width="12" style="80" customWidth="1"/>
    <col min="7426" max="7426" width="8" style="80" customWidth="1"/>
    <col min="7427" max="7427" width="7.875" style="80" customWidth="1"/>
    <col min="7428" max="7429" width="7.875" style="80" hidden="1" customWidth="1"/>
    <col min="7430" max="7677" width="7.875" style="80"/>
    <col min="7678" max="7678" width="35.75" style="80" customWidth="1"/>
    <col min="7679" max="7679" width="7.875" style="80" hidden="1" customWidth="1"/>
    <col min="7680" max="7681" width="12" style="80" customWidth="1"/>
    <col min="7682" max="7682" width="8" style="80" customWidth="1"/>
    <col min="7683" max="7683" width="7.875" style="80" customWidth="1"/>
    <col min="7684" max="7685" width="7.875" style="80" hidden="1" customWidth="1"/>
    <col min="7686" max="7933" width="7.875" style="80"/>
    <col min="7934" max="7934" width="35.75" style="80" customWidth="1"/>
    <col min="7935" max="7935" width="7.875" style="80" hidden="1" customWidth="1"/>
    <col min="7936" max="7937" width="12" style="80" customWidth="1"/>
    <col min="7938" max="7938" width="8" style="80" customWidth="1"/>
    <col min="7939" max="7939" width="7.875" style="80" customWidth="1"/>
    <col min="7940" max="7941" width="7.875" style="80" hidden="1" customWidth="1"/>
    <col min="7942" max="8189" width="7.875" style="80"/>
    <col min="8190" max="8190" width="35.75" style="80" customWidth="1"/>
    <col min="8191" max="8191" width="7.875" style="80" hidden="1" customWidth="1"/>
    <col min="8192" max="8193" width="12" style="80" customWidth="1"/>
    <col min="8194" max="8194" width="8" style="80" customWidth="1"/>
    <col min="8195" max="8195" width="7.875" style="80" customWidth="1"/>
    <col min="8196" max="8197" width="7.875" style="80" hidden="1" customWidth="1"/>
    <col min="8198" max="8445" width="7.875" style="80"/>
    <col min="8446" max="8446" width="35.75" style="80" customWidth="1"/>
    <col min="8447" max="8447" width="7.875" style="80" hidden="1" customWidth="1"/>
    <col min="8448" max="8449" width="12" style="80" customWidth="1"/>
    <col min="8450" max="8450" width="8" style="80" customWidth="1"/>
    <col min="8451" max="8451" width="7.875" style="80" customWidth="1"/>
    <col min="8452" max="8453" width="7.875" style="80" hidden="1" customWidth="1"/>
    <col min="8454" max="8701" width="7.875" style="80"/>
    <col min="8702" max="8702" width="35.75" style="80" customWidth="1"/>
    <col min="8703" max="8703" width="7.875" style="80" hidden="1" customWidth="1"/>
    <col min="8704" max="8705" width="12" style="80" customWidth="1"/>
    <col min="8706" max="8706" width="8" style="80" customWidth="1"/>
    <col min="8707" max="8707" width="7.875" style="80" customWidth="1"/>
    <col min="8708" max="8709" width="7.875" style="80" hidden="1" customWidth="1"/>
    <col min="8710" max="8957" width="7.875" style="80"/>
    <col min="8958" max="8958" width="35.75" style="80" customWidth="1"/>
    <col min="8959" max="8959" width="7.875" style="80" hidden="1" customWidth="1"/>
    <col min="8960" max="8961" width="12" style="80" customWidth="1"/>
    <col min="8962" max="8962" width="8" style="80" customWidth="1"/>
    <col min="8963" max="8963" width="7.875" style="80" customWidth="1"/>
    <col min="8964" max="8965" width="7.875" style="80" hidden="1" customWidth="1"/>
    <col min="8966" max="9213" width="7.875" style="80"/>
    <col min="9214" max="9214" width="35.75" style="80" customWidth="1"/>
    <col min="9215" max="9215" width="7.875" style="80" hidden="1" customWidth="1"/>
    <col min="9216" max="9217" width="12" style="80" customWidth="1"/>
    <col min="9218" max="9218" width="8" style="80" customWidth="1"/>
    <col min="9219" max="9219" width="7.875" style="80" customWidth="1"/>
    <col min="9220" max="9221" width="7.875" style="80" hidden="1" customWidth="1"/>
    <col min="9222" max="9469" width="7.875" style="80"/>
    <col min="9470" max="9470" width="35.75" style="80" customWidth="1"/>
    <col min="9471" max="9471" width="7.875" style="80" hidden="1" customWidth="1"/>
    <col min="9472" max="9473" width="12" style="80" customWidth="1"/>
    <col min="9474" max="9474" width="8" style="80" customWidth="1"/>
    <col min="9475" max="9475" width="7.875" style="80" customWidth="1"/>
    <col min="9476" max="9477" width="7.875" style="80" hidden="1" customWidth="1"/>
    <col min="9478" max="9725" width="7.875" style="80"/>
    <col min="9726" max="9726" width="35.75" style="80" customWidth="1"/>
    <col min="9727" max="9727" width="7.875" style="80" hidden="1" customWidth="1"/>
    <col min="9728" max="9729" width="12" style="80" customWidth="1"/>
    <col min="9730" max="9730" width="8" style="80" customWidth="1"/>
    <col min="9731" max="9731" width="7.875" style="80" customWidth="1"/>
    <col min="9732" max="9733" width="7.875" style="80" hidden="1" customWidth="1"/>
    <col min="9734" max="9981" width="7.875" style="80"/>
    <col min="9982" max="9982" width="35.75" style="80" customWidth="1"/>
    <col min="9983" max="9983" width="7.875" style="80" hidden="1" customWidth="1"/>
    <col min="9984" max="9985" width="12" style="80" customWidth="1"/>
    <col min="9986" max="9986" width="8" style="80" customWidth="1"/>
    <col min="9987" max="9987" width="7.875" style="80" customWidth="1"/>
    <col min="9988" max="9989" width="7.875" style="80" hidden="1" customWidth="1"/>
    <col min="9990" max="10237" width="7.875" style="80"/>
    <col min="10238" max="10238" width="35.75" style="80" customWidth="1"/>
    <col min="10239" max="10239" width="7.875" style="80" hidden="1" customWidth="1"/>
    <col min="10240" max="10241" width="12" style="80" customWidth="1"/>
    <col min="10242" max="10242" width="8" style="80" customWidth="1"/>
    <col min="10243" max="10243" width="7.875" style="80" customWidth="1"/>
    <col min="10244" max="10245" width="7.875" style="80" hidden="1" customWidth="1"/>
    <col min="10246" max="10493" width="7.875" style="80"/>
    <col min="10494" max="10494" width="35.75" style="80" customWidth="1"/>
    <col min="10495" max="10495" width="7.875" style="80" hidden="1" customWidth="1"/>
    <col min="10496" max="10497" width="12" style="80" customWidth="1"/>
    <col min="10498" max="10498" width="8" style="80" customWidth="1"/>
    <col min="10499" max="10499" width="7.875" style="80" customWidth="1"/>
    <col min="10500" max="10501" width="7.875" style="80" hidden="1" customWidth="1"/>
    <col min="10502" max="10749" width="7.875" style="80"/>
    <col min="10750" max="10750" width="35.75" style="80" customWidth="1"/>
    <col min="10751" max="10751" width="7.875" style="80" hidden="1" customWidth="1"/>
    <col min="10752" max="10753" width="12" style="80" customWidth="1"/>
    <col min="10754" max="10754" width="8" style="80" customWidth="1"/>
    <col min="10755" max="10755" width="7.875" style="80" customWidth="1"/>
    <col min="10756" max="10757" width="7.875" style="80" hidden="1" customWidth="1"/>
    <col min="10758" max="11005" width="7.875" style="80"/>
    <col min="11006" max="11006" width="35.75" style="80" customWidth="1"/>
    <col min="11007" max="11007" width="7.875" style="80" hidden="1" customWidth="1"/>
    <col min="11008" max="11009" width="12" style="80" customWidth="1"/>
    <col min="11010" max="11010" width="8" style="80" customWidth="1"/>
    <col min="11011" max="11011" width="7.875" style="80" customWidth="1"/>
    <col min="11012" max="11013" width="7.875" style="80" hidden="1" customWidth="1"/>
    <col min="11014" max="11261" width="7.875" style="80"/>
    <col min="11262" max="11262" width="35.75" style="80" customWidth="1"/>
    <col min="11263" max="11263" width="7.875" style="80" hidden="1" customWidth="1"/>
    <col min="11264" max="11265" width="12" style="80" customWidth="1"/>
    <col min="11266" max="11266" width="8" style="80" customWidth="1"/>
    <col min="11267" max="11267" width="7.875" style="80" customWidth="1"/>
    <col min="11268" max="11269" width="7.875" style="80" hidden="1" customWidth="1"/>
    <col min="11270" max="11517" width="7.875" style="80"/>
    <col min="11518" max="11518" width="35.75" style="80" customWidth="1"/>
    <col min="11519" max="11519" width="7.875" style="80" hidden="1" customWidth="1"/>
    <col min="11520" max="11521" width="12" style="80" customWidth="1"/>
    <col min="11522" max="11522" width="8" style="80" customWidth="1"/>
    <col min="11523" max="11523" width="7.875" style="80" customWidth="1"/>
    <col min="11524" max="11525" width="7.875" style="80" hidden="1" customWidth="1"/>
    <col min="11526" max="11773" width="7.875" style="80"/>
    <col min="11774" max="11774" width="35.75" style="80" customWidth="1"/>
    <col min="11775" max="11775" width="7.875" style="80" hidden="1" customWidth="1"/>
    <col min="11776" max="11777" width="12" style="80" customWidth="1"/>
    <col min="11778" max="11778" width="8" style="80" customWidth="1"/>
    <col min="11779" max="11779" width="7.875" style="80" customWidth="1"/>
    <col min="11780" max="11781" width="7.875" style="80" hidden="1" customWidth="1"/>
    <col min="11782" max="12029" width="7.875" style="80"/>
    <col min="12030" max="12030" width="35.75" style="80" customWidth="1"/>
    <col min="12031" max="12031" width="7.875" style="80" hidden="1" customWidth="1"/>
    <col min="12032" max="12033" width="12" style="80" customWidth="1"/>
    <col min="12034" max="12034" width="8" style="80" customWidth="1"/>
    <col min="12035" max="12035" width="7.875" style="80" customWidth="1"/>
    <col min="12036" max="12037" width="7.875" style="80" hidden="1" customWidth="1"/>
    <col min="12038" max="12285" width="7.875" style="80"/>
    <col min="12286" max="12286" width="35.75" style="80" customWidth="1"/>
    <col min="12287" max="12287" width="7.875" style="80" hidden="1" customWidth="1"/>
    <col min="12288" max="12289" width="12" style="80" customWidth="1"/>
    <col min="12290" max="12290" width="8" style="80" customWidth="1"/>
    <col min="12291" max="12291" width="7.875" style="80" customWidth="1"/>
    <col min="12292" max="12293" width="7.875" style="80" hidden="1" customWidth="1"/>
    <col min="12294" max="12541" width="7.875" style="80"/>
    <col min="12542" max="12542" width="35.75" style="80" customWidth="1"/>
    <col min="12543" max="12543" width="7.875" style="80" hidden="1" customWidth="1"/>
    <col min="12544" max="12545" width="12" style="80" customWidth="1"/>
    <col min="12546" max="12546" width="8" style="80" customWidth="1"/>
    <col min="12547" max="12547" width="7.875" style="80" customWidth="1"/>
    <col min="12548" max="12549" width="7.875" style="80" hidden="1" customWidth="1"/>
    <col min="12550" max="12797" width="7.875" style="80"/>
    <col min="12798" max="12798" width="35.75" style="80" customWidth="1"/>
    <col min="12799" max="12799" width="7.875" style="80" hidden="1" customWidth="1"/>
    <col min="12800" max="12801" width="12" style="80" customWidth="1"/>
    <col min="12802" max="12802" width="8" style="80" customWidth="1"/>
    <col min="12803" max="12803" width="7.875" style="80" customWidth="1"/>
    <col min="12804" max="12805" width="7.875" style="80" hidden="1" customWidth="1"/>
    <col min="12806" max="13053" width="7.875" style="80"/>
    <col min="13054" max="13054" width="35.75" style="80" customWidth="1"/>
    <col min="13055" max="13055" width="7.875" style="80" hidden="1" customWidth="1"/>
    <col min="13056" max="13057" width="12" style="80" customWidth="1"/>
    <col min="13058" max="13058" width="8" style="80" customWidth="1"/>
    <col min="13059" max="13059" width="7.875" style="80" customWidth="1"/>
    <col min="13060" max="13061" width="7.875" style="80" hidden="1" customWidth="1"/>
    <col min="13062" max="13309" width="7.875" style="80"/>
    <col min="13310" max="13310" width="35.75" style="80" customWidth="1"/>
    <col min="13311" max="13311" width="7.875" style="80" hidden="1" customWidth="1"/>
    <col min="13312" max="13313" width="12" style="80" customWidth="1"/>
    <col min="13314" max="13314" width="8" style="80" customWidth="1"/>
    <col min="13315" max="13315" width="7.875" style="80" customWidth="1"/>
    <col min="13316" max="13317" width="7.875" style="80" hidden="1" customWidth="1"/>
    <col min="13318" max="13565" width="7.875" style="80"/>
    <col min="13566" max="13566" width="35.75" style="80" customWidth="1"/>
    <col min="13567" max="13567" width="7.875" style="80" hidden="1" customWidth="1"/>
    <col min="13568" max="13569" width="12" style="80" customWidth="1"/>
    <col min="13570" max="13570" width="8" style="80" customWidth="1"/>
    <col min="13571" max="13571" width="7.875" style="80" customWidth="1"/>
    <col min="13572" max="13573" width="7.875" style="80" hidden="1" customWidth="1"/>
    <col min="13574" max="13821" width="7.875" style="80"/>
    <col min="13822" max="13822" width="35.75" style="80" customWidth="1"/>
    <col min="13823" max="13823" width="7.875" style="80" hidden="1" customWidth="1"/>
    <col min="13824" max="13825" width="12" style="80" customWidth="1"/>
    <col min="13826" max="13826" width="8" style="80" customWidth="1"/>
    <col min="13827" max="13827" width="7.875" style="80" customWidth="1"/>
    <col min="13828" max="13829" width="7.875" style="80" hidden="1" customWidth="1"/>
    <col min="13830" max="14077" width="7.875" style="80"/>
    <col min="14078" max="14078" width="35.75" style="80" customWidth="1"/>
    <col min="14079" max="14079" width="7.875" style="80" hidden="1" customWidth="1"/>
    <col min="14080" max="14081" width="12" style="80" customWidth="1"/>
    <col min="14082" max="14082" width="8" style="80" customWidth="1"/>
    <col min="14083" max="14083" width="7.875" style="80" customWidth="1"/>
    <col min="14084" max="14085" width="7.875" style="80" hidden="1" customWidth="1"/>
    <col min="14086" max="14333" width="7.875" style="80"/>
    <col min="14334" max="14334" width="35.75" style="80" customWidth="1"/>
    <col min="14335" max="14335" width="7.875" style="80" hidden="1" customWidth="1"/>
    <col min="14336" max="14337" width="12" style="80" customWidth="1"/>
    <col min="14338" max="14338" width="8" style="80" customWidth="1"/>
    <col min="14339" max="14339" width="7.875" style="80" customWidth="1"/>
    <col min="14340" max="14341" width="7.875" style="80" hidden="1" customWidth="1"/>
    <col min="14342" max="14589" width="7.875" style="80"/>
    <col min="14590" max="14590" width="35.75" style="80" customWidth="1"/>
    <col min="14591" max="14591" width="7.875" style="80" hidden="1" customWidth="1"/>
    <col min="14592" max="14593" width="12" style="80" customWidth="1"/>
    <col min="14594" max="14594" width="8" style="80" customWidth="1"/>
    <col min="14595" max="14595" width="7.875" style="80" customWidth="1"/>
    <col min="14596" max="14597" width="7.875" style="80" hidden="1" customWidth="1"/>
    <col min="14598" max="14845" width="7.875" style="80"/>
    <col min="14846" max="14846" width="35.75" style="80" customWidth="1"/>
    <col min="14847" max="14847" width="7.875" style="80" hidden="1" customWidth="1"/>
    <col min="14848" max="14849" width="12" style="80" customWidth="1"/>
    <col min="14850" max="14850" width="8" style="80" customWidth="1"/>
    <col min="14851" max="14851" width="7.875" style="80" customWidth="1"/>
    <col min="14852" max="14853" width="7.875" style="80" hidden="1" customWidth="1"/>
    <col min="14854" max="15101" width="7.875" style="80"/>
    <col min="15102" max="15102" width="35.75" style="80" customWidth="1"/>
    <col min="15103" max="15103" width="7.875" style="80" hidden="1" customWidth="1"/>
    <col min="15104" max="15105" width="12" style="80" customWidth="1"/>
    <col min="15106" max="15106" width="8" style="80" customWidth="1"/>
    <col min="15107" max="15107" width="7.875" style="80" customWidth="1"/>
    <col min="15108" max="15109" width="7.875" style="80" hidden="1" customWidth="1"/>
    <col min="15110" max="15357" width="7.875" style="80"/>
    <col min="15358" max="15358" width="35.75" style="80" customWidth="1"/>
    <col min="15359" max="15359" width="7.875" style="80" hidden="1" customWidth="1"/>
    <col min="15360" max="15361" width="12" style="80" customWidth="1"/>
    <col min="15362" max="15362" width="8" style="80" customWidth="1"/>
    <col min="15363" max="15363" width="7.875" style="80" customWidth="1"/>
    <col min="15364" max="15365" width="7.875" style="80" hidden="1" customWidth="1"/>
    <col min="15366" max="15613" width="7.875" style="80"/>
    <col min="15614" max="15614" width="35.75" style="80" customWidth="1"/>
    <col min="15615" max="15615" width="7.875" style="80" hidden="1" customWidth="1"/>
    <col min="15616" max="15617" width="12" style="80" customWidth="1"/>
    <col min="15618" max="15618" width="8" style="80" customWidth="1"/>
    <col min="15619" max="15619" width="7.875" style="80" customWidth="1"/>
    <col min="15620" max="15621" width="7.875" style="80" hidden="1" customWidth="1"/>
    <col min="15622" max="15869" width="7.875" style="80"/>
    <col min="15870" max="15870" width="35.75" style="80" customWidth="1"/>
    <col min="15871" max="15871" width="7.875" style="80" hidden="1" customWidth="1"/>
    <col min="15872" max="15873" width="12" style="80" customWidth="1"/>
    <col min="15874" max="15874" width="8" style="80" customWidth="1"/>
    <col min="15875" max="15875" width="7.875" style="80" customWidth="1"/>
    <col min="15876" max="15877" width="7.875" style="80" hidden="1" customWidth="1"/>
    <col min="15878" max="16125" width="7.875" style="80"/>
    <col min="16126" max="16126" width="35.75" style="80" customWidth="1"/>
    <col min="16127" max="16127" width="7.875" style="80" hidden="1" customWidth="1"/>
    <col min="16128" max="16129" width="12" style="80" customWidth="1"/>
    <col min="16130" max="16130" width="8" style="80" customWidth="1"/>
    <col min="16131" max="16131" width="7.875" style="80" customWidth="1"/>
    <col min="16132" max="16133" width="7.875" style="80" hidden="1" customWidth="1"/>
    <col min="16134" max="16384" width="7.875" style="80"/>
  </cols>
  <sheetData>
    <row r="1" ht="27" customHeight="1" spans="1:2">
      <c r="A1" s="81" t="s">
        <v>566</v>
      </c>
      <c r="B1" s="82"/>
    </row>
    <row r="2" ht="47.25" customHeight="1" spans="1:2">
      <c r="A2" s="83" t="s">
        <v>12</v>
      </c>
      <c r="B2" s="84"/>
    </row>
    <row r="3" s="76" customFormat="1" ht="18.75" customHeight="1" spans="1:2">
      <c r="A3" s="85"/>
      <c r="B3" s="86" t="s">
        <v>553</v>
      </c>
    </row>
    <row r="4" s="77" customFormat="1" ht="53.25" customHeight="1" spans="1:3">
      <c r="A4" s="87" t="s">
        <v>567</v>
      </c>
      <c r="B4" s="88" t="s">
        <v>568</v>
      </c>
      <c r="C4" s="89"/>
    </row>
    <row r="5" s="78" customFormat="1" ht="53.25" customHeight="1" spans="1:3">
      <c r="A5" s="90"/>
      <c r="B5" s="90"/>
      <c r="C5" s="91"/>
    </row>
    <row r="6" s="76" customFormat="1" ht="53.25" customHeight="1" spans="1:3">
      <c r="A6" s="90"/>
      <c r="B6" s="90"/>
      <c r="C6" s="92"/>
    </row>
    <row r="7" s="76" customFormat="1" ht="53.25" customHeight="1" spans="1:3">
      <c r="A7" s="90"/>
      <c r="B7" s="90"/>
      <c r="C7" s="92"/>
    </row>
    <row r="8" s="79" customFormat="1" ht="53.25" customHeight="1" spans="1:3">
      <c r="A8" s="93" t="s">
        <v>72</v>
      </c>
      <c r="B8" s="94"/>
      <c r="C8" s="95"/>
    </row>
    <row r="11" spans="1:1">
      <c r="A11" s="96" t="s">
        <v>565</v>
      </c>
    </row>
  </sheetData>
  <printOptions horizontalCentered="1"/>
  <pageMargins left="0.78740157480315" right="0.748031496062992" top="1.18110236220472" bottom="0.984251968503937" header="0.511811023622047" footer="0.511811023622047"/>
  <pageSetup paperSize="9" firstPageNumber="4294963191"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1" sqref="$A1:$XFD1048576"/>
    </sheetView>
  </sheetViews>
  <sheetFormatPr defaultColWidth="9" defaultRowHeight="15.75" outlineLevelCol="1"/>
  <cols>
    <col min="1" max="1" width="41.625" style="132" customWidth="1"/>
    <col min="2" max="2" width="40" style="157" customWidth="1"/>
    <col min="3" max="16384" width="9" style="132"/>
  </cols>
  <sheetData>
    <row r="1" spans="1:1">
      <c r="A1" s="60" t="s">
        <v>569</v>
      </c>
    </row>
    <row r="2" ht="37.5" customHeight="1" spans="1:2">
      <c r="A2" s="134" t="s">
        <v>14</v>
      </c>
      <c r="B2" s="134"/>
    </row>
    <row r="3" s="60" customFormat="1" ht="24" customHeight="1" spans="2:2">
      <c r="B3" s="158" t="s">
        <v>75</v>
      </c>
    </row>
    <row r="4" s="131" customFormat="1" ht="53.25" customHeight="1" spans="1:2">
      <c r="A4" s="136" t="s">
        <v>43</v>
      </c>
      <c r="B4" s="159" t="s">
        <v>44</v>
      </c>
    </row>
    <row r="5" s="131" customFormat="1" ht="53.25" customHeight="1" spans="1:2">
      <c r="A5" s="156" t="s">
        <v>570</v>
      </c>
      <c r="B5" s="156"/>
    </row>
    <row r="6" s="131" customFormat="1" ht="53.25" customHeight="1" spans="1:2">
      <c r="A6" s="156" t="s">
        <v>571</v>
      </c>
      <c r="B6" s="160">
        <v>100</v>
      </c>
    </row>
    <row r="7" s="131" customFormat="1" ht="53.25" customHeight="1" spans="1:2">
      <c r="A7" s="156" t="s">
        <v>572</v>
      </c>
      <c r="B7" s="160"/>
    </row>
    <row r="8" s="131" customFormat="1" ht="53.25" customHeight="1" spans="1:2">
      <c r="A8" s="156" t="s">
        <v>573</v>
      </c>
      <c r="B8" s="160">
        <v>500</v>
      </c>
    </row>
    <row r="9" s="131" customFormat="1" ht="53.25" customHeight="1" spans="1:2">
      <c r="A9" s="156" t="s">
        <v>574</v>
      </c>
      <c r="B9" s="156">
        <v>15702</v>
      </c>
    </row>
    <row r="10" s="131" customFormat="1" ht="53.25" customHeight="1" spans="1:2">
      <c r="A10" s="156" t="s">
        <v>575</v>
      </c>
      <c r="B10" s="156">
        <v>244</v>
      </c>
    </row>
    <row r="11" s="131" customFormat="1" ht="53.25" customHeight="1" spans="1:2">
      <c r="A11" s="156" t="s">
        <v>576</v>
      </c>
      <c r="B11" s="156"/>
    </row>
    <row r="12" s="131" customFormat="1" ht="53.25" customHeight="1" spans="1:2">
      <c r="A12" s="156" t="s">
        <v>577</v>
      </c>
      <c r="B12" s="156"/>
    </row>
    <row r="13" s="131" customFormat="1" ht="53.25" customHeight="1" spans="1:2">
      <c r="A13" s="156" t="s">
        <v>578</v>
      </c>
      <c r="B13" s="156"/>
    </row>
    <row r="14" s="131" customFormat="1" ht="53.25" customHeight="1" spans="1:2">
      <c r="A14" s="156" t="s">
        <v>579</v>
      </c>
      <c r="B14" s="156"/>
    </row>
    <row r="15" s="131" customFormat="1" ht="53.25" customHeight="1" spans="1:2">
      <c r="A15" s="156" t="s">
        <v>580</v>
      </c>
      <c r="B15" s="156"/>
    </row>
    <row r="16" s="131" customFormat="1" ht="53.25" customHeight="1" spans="1:2">
      <c r="A16" s="156" t="s">
        <v>581</v>
      </c>
      <c r="B16" s="156">
        <v>107</v>
      </c>
    </row>
    <row r="17" s="131" customFormat="1" ht="53.25" customHeight="1" spans="1:2">
      <c r="A17" s="161" t="s">
        <v>72</v>
      </c>
      <c r="B17" s="162">
        <f>SUM(B5:B16)</f>
        <v>16653</v>
      </c>
    </row>
  </sheetData>
  <mergeCells count="1">
    <mergeCell ref="A2:B2"/>
  </mergeCells>
  <printOptions horizontalCentered="1"/>
  <pageMargins left="0.905511811023622" right="0.748031496062992" top="0.984251968503937" bottom="0.984251968503937"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workbookViewId="0">
      <selection activeCell="A1" sqref="$A1:$XFD1048576"/>
    </sheetView>
  </sheetViews>
  <sheetFormatPr defaultColWidth="7" defaultRowHeight="15" outlineLevelCol="1"/>
  <cols>
    <col min="1" max="1" width="41.75" style="99" customWidth="1"/>
    <col min="2" max="2" width="33.5" style="109" customWidth="1"/>
    <col min="3" max="16384" width="7" style="98"/>
  </cols>
  <sheetData>
    <row r="1" spans="1:1">
      <c r="A1" s="27" t="s">
        <v>582</v>
      </c>
    </row>
    <row r="2" ht="28.5" customHeight="1" spans="1:2">
      <c r="A2" s="110" t="s">
        <v>16</v>
      </c>
      <c r="B2" s="112"/>
    </row>
    <row r="3" s="108" customFormat="1" ht="21.75" customHeight="1" spans="1:2">
      <c r="A3" s="99"/>
      <c r="B3" s="125" t="s">
        <v>75</v>
      </c>
    </row>
    <row r="4" s="108" customFormat="1" ht="39" customHeight="1" spans="1:2">
      <c r="A4" s="101" t="s">
        <v>43</v>
      </c>
      <c r="B4" s="114" t="s">
        <v>44</v>
      </c>
    </row>
    <row r="5" s="108" customFormat="1" ht="39" customHeight="1" spans="1:2">
      <c r="A5" s="126" t="s">
        <v>76</v>
      </c>
      <c r="B5" s="155">
        <v>16653</v>
      </c>
    </row>
    <row r="6" s="108" customFormat="1" ht="39" customHeight="1" spans="1:2">
      <c r="A6" s="156" t="s">
        <v>583</v>
      </c>
      <c r="B6" s="156"/>
    </row>
    <row r="7" s="108" customFormat="1" ht="39" customHeight="1" spans="1:2">
      <c r="A7" s="156" t="s">
        <v>584</v>
      </c>
      <c r="B7" s="156"/>
    </row>
    <row r="8" s="108" customFormat="1" ht="39" customHeight="1" spans="1:2">
      <c r="A8" s="156" t="s">
        <v>585</v>
      </c>
      <c r="B8" s="156">
        <v>71</v>
      </c>
    </row>
    <row r="9" s="108" customFormat="1" ht="39" customHeight="1" spans="1:2">
      <c r="A9" s="156" t="s">
        <v>586</v>
      </c>
      <c r="B9" s="156"/>
    </row>
    <row r="10" s="108" customFormat="1" ht="39" customHeight="1" spans="1:2">
      <c r="A10" s="156" t="s">
        <v>587</v>
      </c>
      <c r="B10" s="156">
        <v>14015</v>
      </c>
    </row>
    <row r="11" s="108" customFormat="1" ht="39" customHeight="1" spans="1:2">
      <c r="A11" s="156" t="s">
        <v>588</v>
      </c>
      <c r="B11" s="156"/>
    </row>
    <row r="12" s="99" customFormat="1" ht="39" customHeight="1" spans="1:2">
      <c r="A12" s="156" t="s">
        <v>589</v>
      </c>
      <c r="B12" s="156"/>
    </row>
    <row r="13" s="99" customFormat="1" ht="39" customHeight="1" spans="1:2">
      <c r="A13" s="156" t="s">
        <v>590</v>
      </c>
      <c r="B13" s="156">
        <v>2</v>
      </c>
    </row>
    <row r="14" s="99" customFormat="1" ht="39" customHeight="1" spans="1:2">
      <c r="A14" s="156" t="s">
        <v>591</v>
      </c>
      <c r="B14" s="156"/>
    </row>
    <row r="15" s="99" customFormat="1" ht="39" customHeight="1" spans="1:2">
      <c r="A15" s="156" t="s">
        <v>592</v>
      </c>
      <c r="B15" s="156"/>
    </row>
    <row r="16" s="99" customFormat="1" ht="39" customHeight="1" spans="1:2">
      <c r="A16" s="156" t="s">
        <v>593</v>
      </c>
      <c r="B16" s="156">
        <v>36</v>
      </c>
    </row>
    <row r="17" s="99" customFormat="1" ht="39" customHeight="1" spans="1:2">
      <c r="A17" s="156" t="s">
        <v>594</v>
      </c>
      <c r="B17" s="156"/>
    </row>
    <row r="18" s="99" customFormat="1" ht="39" customHeight="1" spans="1:2">
      <c r="A18" s="156" t="s">
        <v>595</v>
      </c>
      <c r="B18" s="156">
        <v>2529</v>
      </c>
    </row>
    <row r="19" s="99" customFormat="1" ht="39" customHeight="1" spans="1:2">
      <c r="A19" s="126" t="s">
        <v>596</v>
      </c>
      <c r="B19" s="156"/>
    </row>
    <row r="20" s="108" customFormat="1" ht="39" customHeight="1" spans="1:2">
      <c r="A20" s="128" t="s">
        <v>93</v>
      </c>
      <c r="B20" s="124">
        <f>SUM(B6:B18)</f>
        <v>16653</v>
      </c>
    </row>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vt: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勇敢编辑部</cp:lastModifiedBy>
  <dcterms:created xsi:type="dcterms:W3CDTF">2006-09-13T11:21:00Z</dcterms:created>
  <dcterms:modified xsi:type="dcterms:W3CDTF">2025-02-19T08:25:48Z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79A851E79C804EBA88A539B1B6F475EA_12</vt:lpwstr>
  </property>
  <property fmtid="{D5CDD505-2E9C-101B-9397-08002B2CF9AE}" pid="3" name="KSOProductBuildVer">
    <vt:lpwstr>2052-12.1.0.19770</vt:lpwstr>
  </property>
</Properties>
</file>